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576" windowHeight="7992"/>
  </bookViews>
  <sheets>
    <sheet name="BoQ of Dwambazi" sheetId="35" r:id="rId1"/>
    <sheet name="Quantity" sheetId="36" r:id="rId2"/>
  </sheets>
  <definedNames>
    <definedName name="_xlnm.Print_Area" localSheetId="0">'BoQ of Dwambazi'!$A$1:$G$57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36" l="1"/>
  <c r="J3" i="36"/>
  <c r="J4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C57" i="35"/>
  <c r="D57" i="35"/>
  <c r="C56" i="35"/>
  <c r="C55" i="35"/>
  <c r="D55" i="35"/>
  <c r="C54" i="35"/>
  <c r="C53" i="35"/>
  <c r="D53" i="35"/>
  <c r="C52" i="35"/>
  <c r="C51" i="35"/>
  <c r="D51" i="35"/>
  <c r="C50" i="35"/>
  <c r="C49" i="35"/>
  <c r="D49" i="35"/>
  <c r="C48" i="35"/>
  <c r="C47" i="35"/>
  <c r="D47" i="35"/>
  <c r="C46" i="35"/>
  <c r="C45" i="35"/>
  <c r="D45" i="35"/>
  <c r="C44" i="35"/>
  <c r="C43" i="35"/>
  <c r="D43" i="35"/>
  <c r="C42" i="35"/>
  <c r="C41" i="35"/>
  <c r="C40" i="35"/>
  <c r="C39" i="35"/>
  <c r="G39" i="35"/>
  <c r="C38" i="35"/>
  <c r="C37" i="35"/>
  <c r="C36" i="35"/>
  <c r="C35" i="35"/>
  <c r="C34" i="35"/>
  <c r="C33" i="35"/>
  <c r="C32" i="35"/>
  <c r="C31" i="35"/>
  <c r="G31" i="35"/>
  <c r="C30" i="35"/>
  <c r="C29" i="35"/>
  <c r="D29" i="35"/>
  <c r="C28" i="35"/>
  <c r="C27" i="35"/>
  <c r="G27" i="35"/>
  <c r="C26" i="35"/>
  <c r="C25" i="35"/>
  <c r="G25" i="35"/>
  <c r="C24" i="35"/>
  <c r="C23" i="35"/>
  <c r="C22" i="35"/>
  <c r="C21" i="35"/>
  <c r="G21" i="35"/>
  <c r="C20" i="35"/>
  <c r="C19" i="35"/>
  <c r="G19" i="35"/>
  <c r="C18" i="35"/>
  <c r="C17" i="35"/>
  <c r="D17" i="35"/>
  <c r="C16" i="35"/>
  <c r="C15" i="35"/>
  <c r="D15" i="35"/>
  <c r="C14" i="35"/>
  <c r="C13" i="35"/>
  <c r="D13" i="35"/>
  <c r="C12" i="35"/>
  <c r="C11" i="35"/>
  <c r="D11" i="35"/>
  <c r="C10" i="35"/>
  <c r="C9" i="35"/>
  <c r="D9" i="35"/>
  <c r="C8" i="35"/>
  <c r="C7" i="35"/>
  <c r="D7" i="35"/>
  <c r="C6" i="35"/>
  <c r="C5" i="35"/>
  <c r="D5" i="35"/>
  <c r="C4" i="35"/>
  <c r="G16" i="35"/>
  <c r="G18" i="35"/>
  <c r="G42" i="35"/>
  <c r="G44" i="35"/>
  <c r="G46" i="35"/>
  <c r="G48" i="35"/>
  <c r="G50" i="35"/>
  <c r="G52" i="35"/>
  <c r="G54" i="35"/>
  <c r="G56" i="35"/>
  <c r="D6" i="35"/>
  <c r="D10" i="35"/>
  <c r="G41" i="35"/>
  <c r="D44" i="35"/>
  <c r="D48" i="35"/>
  <c r="D52" i="35"/>
  <c r="D56" i="35"/>
  <c r="D4" i="35"/>
  <c r="D8" i="35"/>
  <c r="G17" i="35"/>
  <c r="D42" i="35"/>
  <c r="D46" i="35"/>
  <c r="D50" i="35"/>
  <c r="D54" i="35"/>
  <c r="D16" i="35"/>
  <c r="D12" i="35"/>
  <c r="D18" i="35"/>
  <c r="D14" i="35"/>
  <c r="D25" i="35"/>
  <c r="D33" i="35"/>
  <c r="D37" i="35"/>
  <c r="G29" i="35"/>
  <c r="G20" i="35"/>
  <c r="D20" i="35"/>
  <c r="G22" i="35"/>
  <c r="D22" i="35"/>
  <c r="G24" i="35"/>
  <c r="D24" i="35"/>
  <c r="G26" i="35"/>
  <c r="D26" i="35"/>
  <c r="G28" i="35"/>
  <c r="D28" i="35"/>
  <c r="G30" i="35"/>
  <c r="D30" i="35"/>
  <c r="G32" i="35"/>
  <c r="D32" i="35"/>
  <c r="G34" i="35"/>
  <c r="D34" i="35"/>
  <c r="G36" i="35"/>
  <c r="D36" i="35"/>
  <c r="G38" i="35"/>
  <c r="D38" i="35"/>
  <c r="G40" i="35"/>
  <c r="D40" i="35"/>
  <c r="D19" i="35"/>
  <c r="D23" i="35"/>
  <c r="D27" i="35"/>
  <c r="D31" i="35"/>
  <c r="D35" i="35"/>
  <c r="D39" i="35"/>
  <c r="G45" i="35"/>
  <c r="G49" i="35"/>
  <c r="G53" i="35"/>
  <c r="G57" i="35"/>
  <c r="D21" i="35"/>
  <c r="D41" i="35"/>
  <c r="G43" i="35"/>
  <c r="G47" i="35"/>
  <c r="G51" i="35"/>
  <c r="G55" i="35"/>
  <c r="G23" i="35"/>
  <c r="G33" i="35"/>
  <c r="G35" i="35"/>
  <c r="G37" i="35"/>
  <c r="G10" i="35"/>
  <c r="G5" i="35"/>
  <c r="G9" i="35"/>
  <c r="G7" i="35"/>
  <c r="G11" i="35"/>
  <c r="G13" i="35"/>
  <c r="G6" i="35"/>
  <c r="G14" i="35"/>
  <c r="G4" i="35"/>
  <c r="G12" i="35"/>
  <c r="G8" i="35"/>
  <c r="G15" i="35"/>
</calcChain>
</file>

<file path=xl/sharedStrings.xml><?xml version="1.0" encoding="utf-8"?>
<sst xmlns="http://schemas.openxmlformats.org/spreadsheetml/2006/main" count="661" uniqueCount="129">
  <si>
    <t>Total</t>
    <phoneticPr fontId="2" type="noConversion"/>
  </si>
  <si>
    <t>DESCRIPTION</t>
  </si>
  <si>
    <t>REMARK</t>
    <phoneticPr fontId="2" type="noConversion"/>
  </si>
  <si>
    <t>m</t>
    <phoneticPr fontId="2" type="noConversion"/>
  </si>
  <si>
    <t>(Thousand USD)</t>
    <phoneticPr fontId="2" type="noConversion"/>
  </si>
  <si>
    <t>3.1.</t>
    <phoneticPr fontId="2" type="noConversion"/>
  </si>
  <si>
    <t>4.1.</t>
    <phoneticPr fontId="2" type="noConversion"/>
  </si>
  <si>
    <t>COST</t>
    <phoneticPr fontId="2" type="noConversion"/>
  </si>
  <si>
    <t>2.1.</t>
  </si>
  <si>
    <t>MC1</t>
    <phoneticPr fontId="2" type="noConversion"/>
  </si>
  <si>
    <t>SIC</t>
    <phoneticPr fontId="2" type="noConversion"/>
  </si>
  <si>
    <t>TIC</t>
    <phoneticPr fontId="2" type="noConversion"/>
  </si>
  <si>
    <t>UNIT</t>
    <phoneticPr fontId="2" type="noConversion"/>
  </si>
  <si>
    <t>m2</t>
    <phoneticPr fontId="2" type="noConversion"/>
  </si>
  <si>
    <t>Removing Surface Soil</t>
    <phoneticPr fontId="2" type="noConversion"/>
  </si>
  <si>
    <t>m3</t>
    <phoneticPr fontId="2" type="noConversion"/>
  </si>
  <si>
    <t>Clearing Bottom Surface(water)</t>
    <phoneticPr fontId="2" type="noConversion"/>
  </si>
  <si>
    <t>Clearing Gruffing</t>
    <phoneticPr fontId="2" type="noConversion"/>
  </si>
  <si>
    <t>PP ,MAT(10ton)</t>
    <phoneticPr fontId="2" type="noConversion"/>
  </si>
  <si>
    <t>Filter MAT(3.0ton)</t>
    <phoneticPr fontId="2" type="noConversion"/>
  </si>
  <si>
    <t>-</t>
    <phoneticPr fontId="2" type="noConversion"/>
  </si>
  <si>
    <t>Drain Pipe(60mm)</t>
    <phoneticPr fontId="2" type="noConversion"/>
  </si>
  <si>
    <t>Installing Gabion(0.60m)</t>
    <phoneticPr fontId="2" type="noConversion"/>
  </si>
  <si>
    <t>Installing Gabion(0.30m)</t>
    <phoneticPr fontId="2" type="noConversion"/>
  </si>
  <si>
    <t>Concrete(fck 17Mpa)</t>
    <phoneticPr fontId="2" type="noConversion"/>
  </si>
  <si>
    <t>Concrete(fck 24Mpa)</t>
    <phoneticPr fontId="2" type="noConversion"/>
  </si>
  <si>
    <t>Plat Form</t>
    <phoneticPr fontId="2" type="noConversion"/>
  </si>
  <si>
    <t>Support Post</t>
    <phoneticPr fontId="2" type="noConversion"/>
  </si>
  <si>
    <t>Backfill</t>
    <phoneticPr fontId="2" type="noConversion"/>
  </si>
  <si>
    <t>Spaceblock</t>
    <phoneticPr fontId="2" type="noConversion"/>
  </si>
  <si>
    <t>EA</t>
    <phoneticPr fontId="2" type="noConversion"/>
  </si>
  <si>
    <t>ton</t>
    <phoneticPr fontId="2" type="noConversion"/>
  </si>
  <si>
    <t>Temporary Stoplog(0.30 x 3.0m)</t>
    <phoneticPr fontId="2" type="noConversion"/>
  </si>
  <si>
    <t>Scaffold</t>
    <phoneticPr fontId="2" type="noConversion"/>
  </si>
  <si>
    <t>Conveyor</t>
    <phoneticPr fontId="2" type="noConversion"/>
  </si>
  <si>
    <t>Vertical Filter(sand)</t>
    <phoneticPr fontId="2" type="noConversion"/>
  </si>
  <si>
    <t>Drain Pipe(100mm)</t>
    <phoneticPr fontId="2" type="noConversion"/>
  </si>
  <si>
    <t>Pe Pipe(d=300mm)</t>
    <phoneticPr fontId="2" type="noConversion"/>
  </si>
  <si>
    <t>Control Valve(d=100mm)</t>
    <phoneticPr fontId="2" type="noConversion"/>
  </si>
  <si>
    <t>Control Valve(d=150mm)</t>
    <phoneticPr fontId="2" type="noConversion"/>
  </si>
  <si>
    <t>Control Valve(d=200mm)</t>
    <phoneticPr fontId="2" type="noConversion"/>
  </si>
  <si>
    <t>Pe Pipe(d=250mm)</t>
    <phoneticPr fontId="2" type="noConversion"/>
  </si>
  <si>
    <t>Pe Pipe(d=200mm)</t>
    <phoneticPr fontId="2" type="noConversion"/>
  </si>
  <si>
    <t>Pe Pipe(d=100mm)</t>
    <phoneticPr fontId="2" type="noConversion"/>
  </si>
  <si>
    <t>Pe Pipe(d=150mm)</t>
    <phoneticPr fontId="2" type="noConversion"/>
  </si>
  <si>
    <t>Pe Pipe(d=350mm)</t>
    <phoneticPr fontId="2" type="noConversion"/>
  </si>
  <si>
    <t>Control Valve(d=300mm)</t>
    <phoneticPr fontId="2" type="noConversion"/>
  </si>
  <si>
    <t>Control Valve(d=250mm)</t>
    <phoneticPr fontId="2" type="noConversion"/>
  </si>
  <si>
    <t>Reducetee(150x100)</t>
    <phoneticPr fontId="2" type="noConversion"/>
  </si>
  <si>
    <t>Canal Lining Concrete Joint(cutting &amp;sealing)</t>
    <phoneticPr fontId="2" type="noConversion"/>
  </si>
  <si>
    <t>flange+Adaptor(d=100mm)</t>
    <phoneticPr fontId="2" type="noConversion"/>
  </si>
  <si>
    <t>weir</t>
    <phoneticPr fontId="2" type="noConversion"/>
  </si>
  <si>
    <t>Pe Pipe(d=550mm)</t>
    <phoneticPr fontId="2" type="noConversion"/>
  </si>
  <si>
    <t>Reducetee(250x200)</t>
    <phoneticPr fontId="2" type="noConversion"/>
  </si>
  <si>
    <t>Reducetee(200x150)</t>
    <phoneticPr fontId="2" type="noConversion"/>
  </si>
  <si>
    <t>Reducetee(300x250)</t>
    <phoneticPr fontId="2" type="noConversion"/>
  </si>
  <si>
    <t>Control Valve(d=550mm)</t>
    <phoneticPr fontId="2" type="noConversion"/>
  </si>
  <si>
    <t>Excavation(soft rock)</t>
    <phoneticPr fontId="2" type="noConversion"/>
  </si>
  <si>
    <t>Embanking Protector(pp sack)</t>
    <phoneticPr fontId="2" type="noConversion"/>
  </si>
  <si>
    <t>drainge gravel</t>
    <phoneticPr fontId="2" type="noConversion"/>
  </si>
  <si>
    <t>Round Plat Form</t>
    <phoneticPr fontId="2" type="noConversion"/>
  </si>
  <si>
    <t>Copper waterproofing plat(B=230mm)</t>
    <phoneticPr fontId="2" type="noConversion"/>
  </si>
  <si>
    <t>Reainforcing steel (SD400)</t>
    <phoneticPr fontId="2" type="noConversion"/>
  </si>
  <si>
    <t>Elastic Filler(T=20mm)</t>
    <phoneticPr fontId="2" type="noConversion"/>
  </si>
  <si>
    <t>Mastic Filler(B=20, T=25)</t>
    <phoneticPr fontId="2" type="noConversion"/>
  </si>
  <si>
    <t>Dowelbar(d=25mm l=0.78m)</t>
    <phoneticPr fontId="2" type="noConversion"/>
  </si>
  <si>
    <t>PVC pipe (d=30 mm)</t>
    <phoneticPr fontId="2" type="noConversion"/>
  </si>
  <si>
    <t>Gate (B x H =5.0x2.5)</t>
    <phoneticPr fontId="2" type="noConversion"/>
  </si>
  <si>
    <t>Gate (B x H =3.0x2.5)</t>
    <phoneticPr fontId="2" type="noConversion"/>
  </si>
  <si>
    <t>flange+Adaptor(d=550mm)</t>
    <phoneticPr fontId="2" type="noConversion"/>
  </si>
  <si>
    <t>flange+Adaptor(d=250mm)</t>
    <phoneticPr fontId="2" type="noConversion"/>
  </si>
  <si>
    <t>flange+Adaptor(d=150mm)</t>
    <phoneticPr fontId="2" type="noConversion"/>
  </si>
  <si>
    <t>flange+Adaptor(d=200mm)</t>
    <phoneticPr fontId="2" type="noConversion"/>
  </si>
  <si>
    <t>Mortar</t>
    <phoneticPr fontId="2" type="noConversion"/>
  </si>
  <si>
    <t>steel BOX cover(1.2x1.2m)</t>
    <phoneticPr fontId="2" type="noConversion"/>
  </si>
  <si>
    <t>Brick + laying</t>
    <phoneticPr fontId="2" type="noConversion"/>
  </si>
  <si>
    <t>Moveable gate(1.40x25m)</t>
    <phoneticPr fontId="2" type="noConversion"/>
  </si>
  <si>
    <t>pumping</t>
    <phoneticPr fontId="2" type="noConversion"/>
  </si>
  <si>
    <t>Excavation(soil)</t>
    <phoneticPr fontId="2" type="noConversion"/>
  </si>
  <si>
    <t>Pe Pipe(d=450mm)</t>
    <phoneticPr fontId="2" type="noConversion"/>
  </si>
  <si>
    <t>PE Pipe(d=700mm)</t>
    <phoneticPr fontId="2" type="noConversion"/>
  </si>
  <si>
    <t>Temporary ofice for Construction</t>
    <phoneticPr fontId="2" type="noConversion"/>
  </si>
  <si>
    <t>Fieild office(24 months)</t>
    <phoneticPr fontId="2" type="noConversion"/>
  </si>
  <si>
    <t>Ware House (24months)</t>
    <phoneticPr fontId="2" type="noConversion"/>
  </si>
  <si>
    <t>Temporary Road(B=5.0 t=0.30)</t>
    <phoneticPr fontId="2" type="noConversion"/>
  </si>
  <si>
    <t>Temporary Road</t>
    <phoneticPr fontId="2" type="noConversion"/>
  </si>
  <si>
    <t>Equipment transportation cost</t>
    <phoneticPr fontId="2" type="noConversion"/>
  </si>
  <si>
    <t>NO</t>
    <phoneticPr fontId="2" type="noConversion"/>
  </si>
  <si>
    <t>Field compaction test</t>
    <phoneticPr fontId="2" type="noConversion"/>
  </si>
  <si>
    <t>plant installation and management</t>
    <phoneticPr fontId="2" type="noConversion"/>
  </si>
  <si>
    <t>LS</t>
    <phoneticPr fontId="2" type="noConversion"/>
  </si>
  <si>
    <t>QUALITY TEST and management</t>
    <phoneticPr fontId="2" type="noConversion"/>
  </si>
  <si>
    <t>plant installation and dismantiling</t>
    <phoneticPr fontId="2" type="noConversion"/>
  </si>
  <si>
    <t>make a test piece/Strength test</t>
    <phoneticPr fontId="2" type="noConversion"/>
  </si>
  <si>
    <t>Slump test</t>
    <phoneticPr fontId="2" type="noConversion"/>
  </si>
  <si>
    <t>no</t>
    <phoneticPr fontId="2" type="noConversion"/>
  </si>
  <si>
    <t>nO</t>
    <phoneticPr fontId="2" type="noConversion"/>
  </si>
  <si>
    <t>Blowing dust prevention cost</t>
    <phoneticPr fontId="2" type="noConversion"/>
  </si>
  <si>
    <t>Tire washing system</t>
    <phoneticPr fontId="2" type="noConversion"/>
  </si>
  <si>
    <t>water spraying vechicle</t>
    <phoneticPr fontId="2" type="noConversion"/>
  </si>
  <si>
    <t>month</t>
    <phoneticPr fontId="2" type="noConversion"/>
  </si>
  <si>
    <t>Gate Valve(700mm)</t>
    <phoneticPr fontId="2" type="noConversion"/>
  </si>
  <si>
    <t>Gate (250mm)</t>
    <phoneticPr fontId="2" type="noConversion"/>
  </si>
  <si>
    <t>SDC</t>
    <phoneticPr fontId="2" type="noConversion"/>
  </si>
  <si>
    <t>TDC</t>
    <phoneticPr fontId="2" type="noConversion"/>
  </si>
  <si>
    <t>Forming Side Slope(inside)</t>
    <phoneticPr fontId="2" type="noConversion"/>
  </si>
  <si>
    <t>Rope Way(Cableway)</t>
    <phoneticPr fontId="2" type="noConversion"/>
  </si>
  <si>
    <t>Reducetee(550x450)</t>
    <phoneticPr fontId="2" type="noConversion"/>
  </si>
  <si>
    <t>Reducetee(450x350)</t>
    <phoneticPr fontId="2" type="noConversion"/>
  </si>
  <si>
    <t>Reducetee(350x300)</t>
    <phoneticPr fontId="2" type="noConversion"/>
  </si>
  <si>
    <t>Control Valve(d=450mm)</t>
    <phoneticPr fontId="2" type="noConversion"/>
  </si>
  <si>
    <t>Control Valve(d=350mm)</t>
    <phoneticPr fontId="2" type="noConversion"/>
  </si>
  <si>
    <t>flange+Adaptor(d=450mm)</t>
    <phoneticPr fontId="2" type="noConversion"/>
  </si>
  <si>
    <t>flange+Adaptor(d=350mm)</t>
    <phoneticPr fontId="2" type="noConversion"/>
  </si>
  <si>
    <t>flange+Adaptor(d=300mm)</t>
    <phoneticPr fontId="2" type="noConversion"/>
  </si>
  <si>
    <t>Reducetee(700x550)</t>
    <phoneticPr fontId="2" type="noConversion"/>
  </si>
  <si>
    <t>Embanking Coffer Dam(machine)</t>
  </si>
  <si>
    <t>5.1.</t>
    <phoneticPr fontId="2" type="noConversion"/>
  </si>
  <si>
    <t>Project Cost of Dwambazi Irrigation Scheme</t>
    <phoneticPr fontId="2" type="noConversion"/>
  </si>
  <si>
    <t>truck trailr(20ton)</t>
    <phoneticPr fontId="2" type="noConversion"/>
  </si>
  <si>
    <t>truck (15ton)</t>
    <phoneticPr fontId="2" type="noConversion"/>
  </si>
  <si>
    <t>ITEM</t>
    <phoneticPr fontId="2" type="noConversion"/>
  </si>
  <si>
    <t>NANJING RAM MACHINERY CO., LTD.</t>
  </si>
  <si>
    <t>No 8 Songyuan South Road Gaochun Economic Development Zone, Nanjing China</t>
  </si>
  <si>
    <t>Tel:  (86) 25-56868 001</t>
  </si>
  <si>
    <t>Fax:  (86) 25-56868 001</t>
  </si>
  <si>
    <t>Mobile: +8617302568001</t>
  </si>
  <si>
    <t>www. ramhoist.com</t>
  </si>
  <si>
    <t>Above offer is based on SDR21,  PN8,  PE100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</si>
</sst>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_-* #,##0.00_-;\-* #,##0.00_-;_-* &quot;-&quot;??_-;_-@_-"/>
    <numFmt numFmtId="178" formatCode="_-* #,##0_-;\-* #,##0_-;_-* &quot;-&quot;??_-;_-@_-"/>
    <numFmt numFmtId="179" formatCode="_-* #,##0.00_-;\-* #,##0.00_-;_-* &quot;-&quot;_-;_-@_-"/>
  </numFmts>
  <fonts count="13">
    <font>
      <sz val="11"/>
      <color theme="1"/>
      <name val="宋体"/>
      <family val="2"/>
      <charset val="129"/>
      <scheme val="minor"/>
    </font>
    <font>
      <sz val="11"/>
      <color theme="1"/>
      <name val="宋体"/>
      <family val="2"/>
      <charset val="129"/>
      <scheme val="minor"/>
    </font>
    <font>
      <sz val="8"/>
      <name val="宋体"/>
      <family val="2"/>
      <charset val="129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1"/>
      <name val="宋体"/>
      <family val="2"/>
      <charset val="129"/>
      <scheme val="minor"/>
    </font>
    <font>
      <sz val="11"/>
      <name val="돋움"/>
      <family val="3"/>
      <charset val="129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7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6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178" fontId="8" fillId="0" borderId="6" xfId="3" applyNumberFormat="1" applyFont="1" applyFill="1" applyBorder="1" applyAlignment="1">
      <alignment horizontal="center" vertical="center" wrapText="1"/>
    </xf>
    <xf numFmtId="176" fontId="4" fillId="0" borderId="5" xfId="1" applyFont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176" fontId="4" fillId="0" borderId="5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9" fontId="4" fillId="0" borderId="0" xfId="1" applyNumberFormat="1" applyFont="1" applyFill="1" applyBorder="1">
      <alignment vertical="center"/>
    </xf>
    <xf numFmtId="179" fontId="6" fillId="0" borderId="0" xfId="1" applyNumberFormat="1" applyFont="1" applyFill="1" applyBorder="1">
      <alignment vertical="center"/>
    </xf>
    <xf numFmtId="179" fontId="8" fillId="0" borderId="0" xfId="1" applyNumberFormat="1" applyFont="1" applyBorder="1" applyAlignment="1">
      <alignment vertical="center"/>
    </xf>
    <xf numFmtId="179" fontId="6" fillId="0" borderId="0" xfId="1" applyNumberFormat="1" applyFo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178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78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千位分隔" xfId="3" builtinId="3"/>
    <cellStyle name="千位分隔[0]" xfId="1" builtinId="6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7"/>
  <sheetViews>
    <sheetView tabSelected="1" topLeftCell="C46" zoomScaleNormal="100" zoomScaleSheetLayoutView="85" workbookViewId="0">
      <selection activeCell="I64" sqref="I64"/>
    </sheetView>
  </sheetViews>
  <sheetFormatPr defaultColWidth="8.44140625" defaultRowHeight="13.8"/>
  <cols>
    <col min="1" max="1" width="4.21875" style="1" customWidth="1"/>
    <col min="2" max="2" width="3.44140625" style="1" bestFit="1" customWidth="1"/>
    <col min="3" max="3" width="39.6640625" style="1" customWidth="1"/>
    <col min="4" max="4" width="6" style="1" customWidth="1"/>
    <col min="5" max="5" width="11.5546875" style="1" customWidth="1"/>
    <col min="6" max="6" width="14" style="27" bestFit="1" customWidth="1"/>
    <col min="7" max="7" width="12" style="1" customWidth="1"/>
    <col min="8" max="8" width="8.44140625" style="1"/>
    <col min="9" max="9" width="15.44140625" style="1" bestFit="1" customWidth="1"/>
    <col min="10" max="10" width="6.88671875" style="5" bestFit="1" customWidth="1"/>
    <col min="11" max="11" width="11" style="5" bestFit="1" customWidth="1"/>
    <col min="12" max="16" width="11.88671875" style="5" customWidth="1"/>
    <col min="17" max="17" width="11.88671875" style="1" customWidth="1"/>
    <col min="18" max="16384" width="8.44140625" style="1"/>
  </cols>
  <sheetData>
    <row r="1" spans="1:16" ht="28.5" customHeight="1">
      <c r="A1" s="34" t="s">
        <v>118</v>
      </c>
      <c r="B1" s="35"/>
      <c r="C1" s="35"/>
      <c r="D1" s="35"/>
      <c r="E1" s="35"/>
      <c r="F1" s="35"/>
      <c r="G1" s="36"/>
    </row>
    <row r="2" spans="1:16" ht="28.5" customHeight="1">
      <c r="A2" s="29"/>
      <c r="B2" s="2"/>
      <c r="C2" s="2"/>
      <c r="D2" s="2"/>
      <c r="E2" s="2"/>
      <c r="F2" s="26"/>
      <c r="G2" s="30" t="s">
        <v>4</v>
      </c>
      <c r="I2" s="9"/>
      <c r="J2" s="10"/>
      <c r="K2" s="12"/>
    </row>
    <row r="3" spans="1:16" ht="36.9" customHeight="1">
      <c r="A3" s="37" t="s">
        <v>121</v>
      </c>
      <c r="B3" s="38"/>
      <c r="C3" s="13" t="s">
        <v>1</v>
      </c>
      <c r="D3" s="4"/>
      <c r="E3" s="14" t="s">
        <v>7</v>
      </c>
      <c r="F3" s="32" t="s">
        <v>2</v>
      </c>
      <c r="G3" s="33"/>
    </row>
    <row r="4" spans="1:16" s="3" customFormat="1" ht="19.5" customHeight="1">
      <c r="A4" s="21" t="s">
        <v>8</v>
      </c>
      <c r="B4" s="23">
        <v>9</v>
      </c>
      <c r="C4" s="19" t="str">
        <f>Quantity!A38</f>
        <v>PE Pipe(d=700mm)</v>
      </c>
      <c r="D4" s="22" t="str">
        <f>VLOOKUP($C4,Quantity!$A$2:$I$93,2,FALSE)</f>
        <v>m</v>
      </c>
      <c r="E4" s="20">
        <v>6320</v>
      </c>
      <c r="F4" s="25">
        <v>126.3</v>
      </c>
      <c r="G4" s="15">
        <f t="shared" ref="G4:G10" si="0">TRUNC(E4*F4,0)</f>
        <v>798216</v>
      </c>
      <c r="I4" s="24"/>
      <c r="J4" s="6"/>
      <c r="K4" s="6"/>
      <c r="L4" s="6"/>
      <c r="M4" s="6"/>
      <c r="N4" s="6"/>
      <c r="O4" s="6"/>
      <c r="P4" s="6"/>
    </row>
    <row r="5" spans="1:16" s="3" customFormat="1" ht="19.5" customHeight="1">
      <c r="A5" s="21" t="s">
        <v>8</v>
      </c>
      <c r="B5" s="23">
        <v>10</v>
      </c>
      <c r="C5" s="19" t="str">
        <f>Quantity!A39</f>
        <v>Pe Pipe(d=550mm)</v>
      </c>
      <c r="D5" s="22" t="str">
        <f>VLOOKUP($C5,Quantity!$A$2:$I$93,2,FALSE)</f>
        <v>m</v>
      </c>
      <c r="E5" s="20">
        <v>5180</v>
      </c>
      <c r="F5" s="25">
        <v>77.72</v>
      </c>
      <c r="G5" s="15">
        <f t="shared" si="0"/>
        <v>402589</v>
      </c>
      <c r="I5" s="24"/>
      <c r="J5" s="6"/>
      <c r="K5" s="6"/>
      <c r="L5" s="6"/>
      <c r="M5" s="6"/>
      <c r="N5" s="6"/>
      <c r="O5" s="6"/>
      <c r="P5" s="6"/>
    </row>
    <row r="6" spans="1:16" s="3" customFormat="1" ht="19.5" customHeight="1">
      <c r="A6" s="21" t="s">
        <v>8</v>
      </c>
      <c r="B6" s="23">
        <v>11</v>
      </c>
      <c r="C6" s="19" t="str">
        <f>Quantity!A47</f>
        <v>Reducetee(700x550)</v>
      </c>
      <c r="D6" s="22" t="str">
        <f>VLOOKUP($C6,Quantity!$A$2:$I$93,2,FALSE)</f>
        <v>EA</v>
      </c>
      <c r="E6" s="20">
        <v>1</v>
      </c>
      <c r="F6" s="25"/>
      <c r="G6" s="15">
        <f t="shared" si="0"/>
        <v>0</v>
      </c>
      <c r="I6" s="24"/>
    </row>
    <row r="7" spans="1:16" s="3" customFormat="1" ht="19.5" customHeight="1">
      <c r="A7" s="21" t="s">
        <v>8</v>
      </c>
      <c r="B7" s="23">
        <v>12</v>
      </c>
      <c r="C7" s="19" t="str">
        <f>Quantity!A48</f>
        <v>Reducetee(550x450)</v>
      </c>
      <c r="D7" s="22" t="str">
        <f>VLOOKUP($C7,Quantity!$A$2:$I$93,2,FALSE)</f>
        <v>EA</v>
      </c>
      <c r="E7" s="20">
        <v>2</v>
      </c>
      <c r="F7" s="25"/>
      <c r="G7" s="15">
        <f t="shared" si="0"/>
        <v>0</v>
      </c>
      <c r="I7" s="24"/>
    </row>
    <row r="8" spans="1:16" s="3" customFormat="1" ht="19.5" customHeight="1">
      <c r="A8" s="21" t="s">
        <v>8</v>
      </c>
      <c r="B8" s="23">
        <v>13</v>
      </c>
      <c r="C8" s="19" t="str">
        <f>Quantity!A62</f>
        <v>Control Valve(d=550mm)</v>
      </c>
      <c r="D8" s="22" t="str">
        <f>VLOOKUP($C8,Quantity!$A$2:$I$93,2,FALSE)</f>
        <v>EA</v>
      </c>
      <c r="E8" s="20">
        <v>2</v>
      </c>
      <c r="F8" s="25"/>
      <c r="G8" s="15">
        <f t="shared" si="0"/>
        <v>0</v>
      </c>
      <c r="I8" s="24"/>
    </row>
    <row r="9" spans="1:16" s="3" customFormat="1" ht="19.5" customHeight="1">
      <c r="A9" s="21" t="s">
        <v>8</v>
      </c>
      <c r="B9" s="23">
        <v>14</v>
      </c>
      <c r="C9" s="19" t="str">
        <f>Quantity!A63</f>
        <v>flange+Adaptor(d=550mm)</v>
      </c>
      <c r="D9" s="22" t="str">
        <f>VLOOKUP($C9,Quantity!$A$2:$I$93,2,FALSE)</f>
        <v>EA</v>
      </c>
      <c r="E9" s="20">
        <v>2</v>
      </c>
      <c r="F9" s="25"/>
      <c r="G9" s="15">
        <f t="shared" si="0"/>
        <v>0</v>
      </c>
      <c r="I9" s="24"/>
    </row>
    <row r="10" spans="1:16" s="3" customFormat="1" ht="19.5" customHeight="1">
      <c r="A10" s="21" t="s">
        <v>8</v>
      </c>
      <c r="B10" s="23">
        <v>15</v>
      </c>
      <c r="C10" s="19" t="str">
        <f>Quantity!A64</f>
        <v>flange+Adaptor(d=450mm)</v>
      </c>
      <c r="D10" s="22" t="str">
        <f>VLOOKUP($C10,Quantity!$A$2:$I$93,2,FALSE)</f>
        <v>EA</v>
      </c>
      <c r="E10" s="20">
        <v>2</v>
      </c>
      <c r="F10" s="25"/>
      <c r="G10" s="15">
        <f t="shared" si="0"/>
        <v>0</v>
      </c>
      <c r="I10" s="24"/>
    </row>
    <row r="11" spans="1:16" s="3" customFormat="1" ht="19.5" customHeight="1">
      <c r="A11" s="21" t="s">
        <v>5</v>
      </c>
      <c r="B11" s="23">
        <v>12</v>
      </c>
      <c r="C11" s="19" t="str">
        <f>Quantity!A40</f>
        <v>Pe Pipe(d=450mm)</v>
      </c>
      <c r="D11" s="22" t="str">
        <f>VLOOKUP($C11,Quantity!$A$2:$I$93,2,FALSE)</f>
        <v>m</v>
      </c>
      <c r="E11" s="20">
        <v>711</v>
      </c>
      <c r="F11" s="25">
        <v>50.24</v>
      </c>
      <c r="G11" s="15">
        <f t="shared" ref="G11:G18" si="1">TRUNC(E11*F11,0)</f>
        <v>35720</v>
      </c>
      <c r="I11" s="25"/>
      <c r="J11" s="6"/>
      <c r="K11" s="6"/>
      <c r="L11" s="6"/>
      <c r="M11" s="6"/>
      <c r="N11" s="6"/>
      <c r="O11" s="6"/>
      <c r="P11" s="6"/>
    </row>
    <row r="12" spans="1:16" s="3" customFormat="1" ht="19.5" customHeight="1">
      <c r="A12" s="21" t="s">
        <v>5</v>
      </c>
      <c r="B12" s="23">
        <v>13</v>
      </c>
      <c r="C12" s="19" t="str">
        <f>Quantity!A41</f>
        <v>Pe Pipe(d=350mm)</v>
      </c>
      <c r="D12" s="22" t="str">
        <f>VLOOKUP($C12,Quantity!$A$2:$I$93,2,FALSE)</f>
        <v>m</v>
      </c>
      <c r="E12" s="20">
        <v>557</v>
      </c>
      <c r="F12" s="25">
        <v>29.48</v>
      </c>
      <c r="G12" s="15">
        <f t="shared" si="1"/>
        <v>16420</v>
      </c>
      <c r="I12" s="25"/>
      <c r="J12" s="6"/>
      <c r="K12" s="6"/>
      <c r="L12" s="6"/>
      <c r="M12" s="6"/>
      <c r="N12" s="6"/>
      <c r="O12" s="6"/>
      <c r="P12" s="6"/>
    </row>
    <row r="13" spans="1:16" s="3" customFormat="1" ht="19.5" customHeight="1">
      <c r="A13" s="21" t="s">
        <v>5</v>
      </c>
      <c r="B13" s="23">
        <v>14</v>
      </c>
      <c r="C13" s="19" t="str">
        <f>Quantity!A49</f>
        <v>Reducetee(450x350)</v>
      </c>
      <c r="D13" s="22" t="str">
        <f>VLOOKUP($C13,Quantity!$A$2:$I$93,2,FALSE)</f>
        <v>EA</v>
      </c>
      <c r="E13" s="20">
        <v>7</v>
      </c>
      <c r="F13" s="25"/>
      <c r="G13" s="15">
        <f t="shared" si="1"/>
        <v>0</v>
      </c>
      <c r="I13" s="25"/>
      <c r="J13" s="6"/>
      <c r="K13" s="6"/>
      <c r="L13" s="6"/>
      <c r="M13" s="6"/>
      <c r="N13" s="6"/>
      <c r="O13" s="6"/>
      <c r="P13" s="6"/>
    </row>
    <row r="14" spans="1:16" s="3" customFormat="1" ht="19.5" customHeight="1">
      <c r="A14" s="21" t="s">
        <v>5</v>
      </c>
      <c r="B14" s="23">
        <v>15</v>
      </c>
      <c r="C14" s="19" t="str">
        <f>Quantity!A50</f>
        <v>Reducetee(350x300)</v>
      </c>
      <c r="D14" s="22" t="str">
        <f>VLOOKUP($C14,Quantity!$A$2:$I$93,2,FALSE)</f>
        <v>EA</v>
      </c>
      <c r="E14" s="20">
        <v>6</v>
      </c>
      <c r="F14" s="25"/>
      <c r="G14" s="15">
        <f t="shared" si="1"/>
        <v>0</v>
      </c>
      <c r="I14" s="25"/>
      <c r="J14" s="6"/>
      <c r="K14" s="6"/>
      <c r="L14" s="6"/>
      <c r="M14" s="6"/>
      <c r="N14" s="6"/>
      <c r="O14" s="6"/>
      <c r="P14" s="6"/>
    </row>
    <row r="15" spans="1:16" s="3" customFormat="1" ht="19.5" customHeight="1">
      <c r="A15" s="21" t="s">
        <v>5</v>
      </c>
      <c r="B15" s="23">
        <v>16</v>
      </c>
      <c r="C15" s="19" t="str">
        <f>Quantity!A60</f>
        <v>Control Valve(d=350mm)</v>
      </c>
      <c r="D15" s="22" t="str">
        <f>VLOOKUP($C15,Quantity!$A$2:$I$93,2,FALSE)</f>
        <v>EA</v>
      </c>
      <c r="E15" s="20">
        <v>6</v>
      </c>
      <c r="F15" s="25"/>
      <c r="G15" s="15">
        <f t="shared" si="1"/>
        <v>0</v>
      </c>
      <c r="I15" s="25"/>
      <c r="J15" s="6"/>
      <c r="K15" s="6"/>
      <c r="L15" s="6"/>
      <c r="M15" s="6"/>
      <c r="N15" s="6"/>
      <c r="O15" s="6"/>
      <c r="P15" s="6"/>
    </row>
    <row r="16" spans="1:16" s="3" customFormat="1" ht="19.5" customHeight="1">
      <c r="A16" s="21" t="s">
        <v>5</v>
      </c>
      <c r="B16" s="23">
        <v>17</v>
      </c>
      <c r="C16" s="19" t="str">
        <f>Quantity!A61</f>
        <v>Control Valve(d=450mm)</v>
      </c>
      <c r="D16" s="22" t="str">
        <f>VLOOKUP($C16,Quantity!$A$2:$I$93,2,FALSE)</f>
        <v>EA</v>
      </c>
      <c r="E16" s="20">
        <v>7</v>
      </c>
      <c r="F16" s="25"/>
      <c r="G16" s="15">
        <f t="shared" si="1"/>
        <v>0</v>
      </c>
      <c r="I16" s="25"/>
      <c r="J16" s="6"/>
      <c r="K16" s="6"/>
      <c r="L16" s="6"/>
      <c r="M16" s="6"/>
      <c r="N16" s="6"/>
      <c r="O16" s="6"/>
      <c r="P16" s="6"/>
    </row>
    <row r="17" spans="1:16" s="3" customFormat="1" ht="19.5" customHeight="1">
      <c r="A17" s="21" t="s">
        <v>5</v>
      </c>
      <c r="B17" s="23">
        <v>18</v>
      </c>
      <c r="C17" s="19" t="str">
        <f>Quantity!A64</f>
        <v>flange+Adaptor(d=450mm)</v>
      </c>
      <c r="D17" s="22" t="str">
        <f>VLOOKUP($C17,Quantity!$A$2:$I$93,2,FALSE)</f>
        <v>EA</v>
      </c>
      <c r="E17" s="20">
        <v>14</v>
      </c>
      <c r="F17" s="25"/>
      <c r="G17" s="15">
        <f t="shared" si="1"/>
        <v>0</v>
      </c>
      <c r="I17" s="25"/>
      <c r="J17" s="6"/>
      <c r="K17" s="6"/>
      <c r="L17" s="6"/>
      <c r="M17" s="6"/>
      <c r="N17" s="6"/>
      <c r="O17" s="6"/>
      <c r="P17" s="6"/>
    </row>
    <row r="18" spans="1:16" s="3" customFormat="1" ht="19.5" customHeight="1">
      <c r="A18" s="21" t="s">
        <v>5</v>
      </c>
      <c r="B18" s="23">
        <v>19</v>
      </c>
      <c r="C18" s="19" t="str">
        <f>Quantity!A65</f>
        <v>flange+Adaptor(d=350mm)</v>
      </c>
      <c r="D18" s="22" t="str">
        <f>VLOOKUP($C18,Quantity!$A$2:$I$93,2,FALSE)</f>
        <v>EA</v>
      </c>
      <c r="E18" s="20">
        <v>12</v>
      </c>
      <c r="F18" s="25"/>
      <c r="G18" s="15">
        <f t="shared" si="1"/>
        <v>0</v>
      </c>
      <c r="I18" s="25"/>
      <c r="J18" s="6"/>
      <c r="K18" s="6"/>
      <c r="L18" s="6"/>
      <c r="M18" s="6"/>
      <c r="N18" s="6"/>
      <c r="O18" s="6"/>
      <c r="P18" s="6"/>
    </row>
    <row r="19" spans="1:16" s="3" customFormat="1" ht="19.5" customHeight="1">
      <c r="A19" s="21" t="s">
        <v>6</v>
      </c>
      <c r="B19" s="23">
        <v>14</v>
      </c>
      <c r="C19" s="19" t="str">
        <f>Quantity!A39</f>
        <v>Pe Pipe(d=550mm)</v>
      </c>
      <c r="D19" s="22" t="str">
        <f>VLOOKUP($C19,Quantity!$A$2:$I$93,2,FALSE)</f>
        <v>m</v>
      </c>
      <c r="E19" s="20">
        <v>250</v>
      </c>
      <c r="F19" s="25">
        <v>77.72</v>
      </c>
      <c r="G19" s="15">
        <f t="shared" ref="G19:G41" si="2">TRUNC(E19*F19,0)</f>
        <v>19430</v>
      </c>
      <c r="I19" s="25"/>
      <c r="J19" s="6"/>
      <c r="K19" s="6"/>
      <c r="L19" s="6"/>
      <c r="M19" s="6"/>
      <c r="N19" s="6"/>
      <c r="O19" s="6"/>
      <c r="P19" s="6"/>
    </row>
    <row r="20" spans="1:16" s="3" customFormat="1" ht="19.5" customHeight="1">
      <c r="A20" s="21" t="s">
        <v>6</v>
      </c>
      <c r="B20" s="23">
        <v>15</v>
      </c>
      <c r="C20" s="19" t="str">
        <f>Quantity!A41</f>
        <v>Pe Pipe(d=350mm)</v>
      </c>
      <c r="D20" s="22" t="str">
        <f>VLOOKUP($C20,Quantity!$A$2:$I$93,2,FALSE)</f>
        <v>m</v>
      </c>
      <c r="E20" s="20">
        <v>2468</v>
      </c>
      <c r="F20" s="25">
        <v>29.48</v>
      </c>
      <c r="G20" s="15">
        <f t="shared" si="2"/>
        <v>72756</v>
      </c>
      <c r="I20" s="25"/>
      <c r="J20" s="6"/>
      <c r="K20" s="6"/>
      <c r="L20" s="6"/>
      <c r="M20" s="6"/>
      <c r="N20" s="6"/>
      <c r="O20" s="6"/>
      <c r="P20" s="6"/>
    </row>
    <row r="21" spans="1:16" s="3" customFormat="1" ht="19.5" customHeight="1">
      <c r="A21" s="21" t="s">
        <v>6</v>
      </c>
      <c r="B21" s="23">
        <v>16</v>
      </c>
      <c r="C21" s="19" t="str">
        <f>Quantity!A42</f>
        <v>Pe Pipe(d=300mm)</v>
      </c>
      <c r="D21" s="22" t="str">
        <f>VLOOKUP($C21,Quantity!$A$2:$I$93,2,FALSE)</f>
        <v>m</v>
      </c>
      <c r="E21" s="20">
        <v>2057</v>
      </c>
      <c r="F21" s="25">
        <v>24.1</v>
      </c>
      <c r="G21" s="15">
        <f t="shared" si="2"/>
        <v>49573</v>
      </c>
      <c r="I21" s="25"/>
      <c r="J21" s="6"/>
      <c r="K21" s="6"/>
      <c r="L21" s="6"/>
      <c r="M21" s="6"/>
      <c r="N21" s="6"/>
      <c r="O21" s="6"/>
      <c r="P21" s="6"/>
    </row>
    <row r="22" spans="1:16" s="3" customFormat="1" ht="19.5" customHeight="1">
      <c r="A22" s="21" t="s">
        <v>6</v>
      </c>
      <c r="B22" s="23">
        <v>17</v>
      </c>
      <c r="C22" s="19" t="str">
        <f>Quantity!A43</f>
        <v>Pe Pipe(d=250mm)</v>
      </c>
      <c r="D22" s="22" t="str">
        <f>VLOOKUP($C22,Quantity!$A$2:$I$93,2,FALSE)</f>
        <v>m</v>
      </c>
      <c r="E22" s="20">
        <v>2779</v>
      </c>
      <c r="F22" s="25">
        <v>15.15</v>
      </c>
      <c r="G22" s="15">
        <f t="shared" si="2"/>
        <v>42101</v>
      </c>
      <c r="I22" s="25"/>
      <c r="J22" s="6"/>
      <c r="K22" s="6"/>
      <c r="L22" s="6"/>
      <c r="M22" s="6"/>
      <c r="N22" s="6"/>
      <c r="O22" s="6"/>
      <c r="P22" s="6"/>
    </row>
    <row r="23" spans="1:16" s="3" customFormat="1" ht="19.5" customHeight="1">
      <c r="A23" s="21" t="s">
        <v>6</v>
      </c>
      <c r="B23" s="23">
        <v>18</v>
      </c>
      <c r="C23" s="19" t="str">
        <f>Quantity!A44</f>
        <v>Pe Pipe(d=200mm)</v>
      </c>
      <c r="D23" s="22" t="str">
        <f>VLOOKUP($C23,Quantity!$A$2:$I$93,2,FALSE)</f>
        <v>m</v>
      </c>
      <c r="E23" s="20">
        <v>1200</v>
      </c>
      <c r="F23" s="25">
        <v>9.75</v>
      </c>
      <c r="G23" s="15">
        <f t="shared" si="2"/>
        <v>11700</v>
      </c>
      <c r="I23" s="25"/>
      <c r="J23" s="6"/>
      <c r="K23" s="6"/>
      <c r="L23" s="6"/>
      <c r="M23" s="6"/>
      <c r="N23" s="6"/>
      <c r="O23" s="6"/>
      <c r="P23" s="6"/>
    </row>
    <row r="24" spans="1:16" s="3" customFormat="1" ht="19.5" customHeight="1">
      <c r="A24" s="21" t="s">
        <v>6</v>
      </c>
      <c r="B24" s="23">
        <v>19</v>
      </c>
      <c r="C24" s="19" t="str">
        <f>Quantity!A45</f>
        <v>Pe Pipe(d=150mm)</v>
      </c>
      <c r="D24" s="22" t="str">
        <f>VLOOKUP($C24,Quantity!$A$2:$I$93,2,FALSE)</f>
        <v>m</v>
      </c>
      <c r="E24" s="20">
        <v>1377</v>
      </c>
      <c r="F24" s="25">
        <v>6.29</v>
      </c>
      <c r="G24" s="15">
        <f t="shared" si="2"/>
        <v>8661</v>
      </c>
      <c r="I24" s="25"/>
      <c r="J24" s="6"/>
      <c r="K24" s="6"/>
      <c r="L24" s="6"/>
      <c r="M24" s="6"/>
      <c r="N24" s="6"/>
      <c r="O24" s="6"/>
      <c r="P24" s="6"/>
    </row>
    <row r="25" spans="1:16" s="3" customFormat="1" ht="19.5" customHeight="1">
      <c r="A25" s="21" t="s">
        <v>6</v>
      </c>
      <c r="B25" s="23">
        <v>20</v>
      </c>
      <c r="C25" s="19" t="str">
        <f>Quantity!A46</f>
        <v>Pe Pipe(d=100mm)</v>
      </c>
      <c r="D25" s="22" t="str">
        <f>VLOOKUP($C25,Quantity!$A$2:$I$93,2,FALSE)</f>
        <v>m</v>
      </c>
      <c r="E25" s="20">
        <v>871</v>
      </c>
      <c r="F25" s="25">
        <v>2.96</v>
      </c>
      <c r="G25" s="15">
        <f t="shared" si="2"/>
        <v>2578</v>
      </c>
      <c r="I25" s="25"/>
      <c r="J25" s="6"/>
      <c r="K25" s="6"/>
      <c r="L25" s="6"/>
      <c r="M25" s="6"/>
      <c r="N25" s="6"/>
      <c r="O25" s="6"/>
      <c r="P25" s="6"/>
    </row>
    <row r="26" spans="1:16" s="3" customFormat="1" ht="19.5" customHeight="1">
      <c r="A26" s="21" t="s">
        <v>6</v>
      </c>
      <c r="B26" s="23">
        <v>21</v>
      </c>
      <c r="C26" s="19" t="str">
        <f>Quantity!A50</f>
        <v>Reducetee(350x300)</v>
      </c>
      <c r="D26" s="22" t="str">
        <f>VLOOKUP($C26,Quantity!$A$2:$I$93,2,FALSE)</f>
        <v>EA</v>
      </c>
      <c r="E26" s="20">
        <v>25</v>
      </c>
      <c r="F26" s="25"/>
      <c r="G26" s="15">
        <f t="shared" si="2"/>
        <v>0</v>
      </c>
      <c r="I26" s="25"/>
      <c r="J26" s="6"/>
      <c r="K26" s="6"/>
      <c r="L26" s="6"/>
      <c r="M26" s="6"/>
      <c r="N26" s="6"/>
      <c r="O26" s="6"/>
      <c r="P26" s="6"/>
    </row>
    <row r="27" spans="1:16" s="3" customFormat="1" ht="19.5" customHeight="1">
      <c r="A27" s="21" t="s">
        <v>6</v>
      </c>
      <c r="B27" s="23">
        <v>22</v>
      </c>
      <c r="C27" s="19" t="str">
        <f>Quantity!A51</f>
        <v>Reducetee(300x250)</v>
      </c>
      <c r="D27" s="22" t="str">
        <f>VLOOKUP($C27,Quantity!$A$2:$I$93,2,FALSE)</f>
        <v>EA</v>
      </c>
      <c r="E27" s="20">
        <v>49</v>
      </c>
      <c r="F27" s="25"/>
      <c r="G27" s="15">
        <f t="shared" si="2"/>
        <v>0</v>
      </c>
      <c r="I27" s="25"/>
      <c r="J27" s="6"/>
      <c r="K27" s="6"/>
      <c r="L27" s="6"/>
      <c r="M27" s="6"/>
      <c r="N27" s="6"/>
      <c r="O27" s="6"/>
      <c r="P27" s="6"/>
    </row>
    <row r="28" spans="1:16" s="3" customFormat="1" ht="19.5" customHeight="1">
      <c r="A28" s="21" t="s">
        <v>6</v>
      </c>
      <c r="B28" s="23">
        <v>23</v>
      </c>
      <c r="C28" s="19" t="str">
        <f>Quantity!A52</f>
        <v>Reducetee(250x200)</v>
      </c>
      <c r="D28" s="22" t="str">
        <f>VLOOKUP($C28,Quantity!$A$2:$I$93,2,FALSE)</f>
        <v>EA</v>
      </c>
      <c r="E28" s="20">
        <v>22</v>
      </c>
      <c r="F28" s="25"/>
      <c r="G28" s="15">
        <f t="shared" si="2"/>
        <v>0</v>
      </c>
      <c r="I28" s="25"/>
      <c r="J28" s="6"/>
      <c r="K28" s="6"/>
      <c r="L28" s="6"/>
      <c r="M28" s="6"/>
      <c r="N28" s="6"/>
      <c r="O28" s="6"/>
      <c r="P28" s="6"/>
    </row>
    <row r="29" spans="1:16" s="3" customFormat="1" ht="19.5" customHeight="1">
      <c r="A29" s="21" t="s">
        <v>6</v>
      </c>
      <c r="B29" s="23">
        <v>24</v>
      </c>
      <c r="C29" s="19" t="str">
        <f>Quantity!A53</f>
        <v>Reducetee(200x150)</v>
      </c>
      <c r="D29" s="22" t="str">
        <f>VLOOKUP($C29,Quantity!$A$2:$I$93,2,FALSE)</f>
        <v>EA</v>
      </c>
      <c r="E29" s="20">
        <v>12</v>
      </c>
      <c r="F29" s="25"/>
      <c r="G29" s="15">
        <f t="shared" si="2"/>
        <v>0</v>
      </c>
      <c r="I29" s="25"/>
      <c r="J29" s="6"/>
      <c r="K29" s="6"/>
      <c r="L29" s="6"/>
      <c r="M29" s="6"/>
      <c r="N29" s="6"/>
      <c r="O29" s="6"/>
      <c r="P29" s="6"/>
    </row>
    <row r="30" spans="1:16" s="3" customFormat="1" ht="19.5" customHeight="1">
      <c r="A30" s="21" t="s">
        <v>6</v>
      </c>
      <c r="B30" s="23">
        <v>25</v>
      </c>
      <c r="C30" s="19" t="str">
        <f>Quantity!A54</f>
        <v>Reducetee(150x100)</v>
      </c>
      <c r="D30" s="22" t="str">
        <f>VLOOKUP($C30,Quantity!$A$2:$I$93,2,FALSE)</f>
        <v>EA</v>
      </c>
      <c r="E30" s="20">
        <v>14</v>
      </c>
      <c r="F30" s="25"/>
      <c r="G30" s="15">
        <f t="shared" si="2"/>
        <v>0</v>
      </c>
      <c r="I30" s="25"/>
      <c r="J30" s="6"/>
      <c r="K30" s="6"/>
      <c r="L30" s="6"/>
      <c r="M30" s="6"/>
      <c r="N30" s="6"/>
      <c r="O30" s="6"/>
      <c r="P30" s="6"/>
    </row>
    <row r="31" spans="1:16" s="3" customFormat="1" ht="19.5" customHeight="1">
      <c r="A31" s="21" t="s">
        <v>6</v>
      </c>
      <c r="B31" s="23">
        <v>26</v>
      </c>
      <c r="C31" s="19" t="str">
        <f>Quantity!A56</f>
        <v>Control Valve(d=150mm)</v>
      </c>
      <c r="D31" s="22" t="str">
        <f>VLOOKUP($C31,Quantity!$A$2:$I$93,2,FALSE)</f>
        <v>EA</v>
      </c>
      <c r="E31" s="20">
        <v>14</v>
      </c>
      <c r="F31" s="25"/>
      <c r="G31" s="15">
        <f t="shared" si="2"/>
        <v>0</v>
      </c>
      <c r="I31" s="25"/>
      <c r="J31" s="6"/>
      <c r="K31" s="6"/>
      <c r="L31" s="6"/>
      <c r="M31" s="6"/>
      <c r="N31" s="6"/>
      <c r="O31" s="6"/>
      <c r="P31" s="6"/>
    </row>
    <row r="32" spans="1:16" s="3" customFormat="1" ht="19.5" customHeight="1">
      <c r="A32" s="21" t="s">
        <v>6</v>
      </c>
      <c r="B32" s="23">
        <v>27</v>
      </c>
      <c r="C32" s="19" t="str">
        <f>Quantity!A57</f>
        <v>Control Valve(d=200mm)</v>
      </c>
      <c r="D32" s="22" t="str">
        <f>VLOOKUP($C32,Quantity!$A$2:$I$93,2,FALSE)</f>
        <v>EA</v>
      </c>
      <c r="E32" s="20">
        <v>12</v>
      </c>
      <c r="F32" s="25"/>
      <c r="G32" s="15">
        <f t="shared" si="2"/>
        <v>0</v>
      </c>
      <c r="I32" s="25"/>
      <c r="J32" s="6"/>
      <c r="K32" s="6"/>
      <c r="L32" s="6"/>
      <c r="M32" s="6"/>
      <c r="N32" s="6"/>
      <c r="O32" s="6"/>
      <c r="P32" s="6"/>
    </row>
    <row r="33" spans="1:16" s="3" customFormat="1" ht="19.5" customHeight="1">
      <c r="A33" s="21" t="s">
        <v>6</v>
      </c>
      <c r="B33" s="23">
        <v>28</v>
      </c>
      <c r="C33" s="19" t="str">
        <f>Quantity!A58</f>
        <v>Control Valve(d=250mm)</v>
      </c>
      <c r="D33" s="22" t="str">
        <f>VLOOKUP($C33,Quantity!$A$2:$I$93,2,FALSE)</f>
        <v>EA</v>
      </c>
      <c r="E33" s="20">
        <v>22</v>
      </c>
      <c r="F33" s="25"/>
      <c r="G33" s="15">
        <f t="shared" si="2"/>
        <v>0</v>
      </c>
      <c r="I33" s="25"/>
      <c r="J33" s="6"/>
      <c r="K33" s="6"/>
      <c r="L33" s="6"/>
      <c r="M33" s="6"/>
      <c r="N33" s="6"/>
      <c r="O33" s="6"/>
      <c r="P33" s="6"/>
    </row>
    <row r="34" spans="1:16" s="3" customFormat="1" ht="19.5" customHeight="1">
      <c r="A34" s="21" t="s">
        <v>6</v>
      </c>
      <c r="B34" s="23">
        <v>29</v>
      </c>
      <c r="C34" s="19" t="str">
        <f>Quantity!A59</f>
        <v>Control Valve(d=300mm)</v>
      </c>
      <c r="D34" s="22" t="str">
        <f>VLOOKUP($C34,Quantity!$A$2:$I$93,2,FALSE)</f>
        <v>EA</v>
      </c>
      <c r="E34" s="20">
        <v>49</v>
      </c>
      <c r="F34" s="25"/>
      <c r="G34" s="15">
        <f t="shared" si="2"/>
        <v>0</v>
      </c>
      <c r="I34" s="25"/>
      <c r="J34" s="6"/>
      <c r="K34" s="6"/>
      <c r="L34" s="6"/>
      <c r="M34" s="6"/>
      <c r="N34" s="6"/>
      <c r="O34" s="6"/>
      <c r="P34" s="6"/>
    </row>
    <row r="35" spans="1:16" s="3" customFormat="1" ht="19.5" customHeight="1">
      <c r="A35" s="21" t="s">
        <v>6</v>
      </c>
      <c r="B35" s="23">
        <v>30</v>
      </c>
      <c r="C35" s="19" t="str">
        <f>Quantity!A60</f>
        <v>Control Valve(d=350mm)</v>
      </c>
      <c r="D35" s="22" t="str">
        <f>VLOOKUP($C35,Quantity!$A$2:$I$93,2,FALSE)</f>
        <v>EA</v>
      </c>
      <c r="E35" s="20">
        <v>25</v>
      </c>
      <c r="F35" s="25"/>
      <c r="G35" s="15">
        <f t="shared" si="2"/>
        <v>0</v>
      </c>
      <c r="I35" s="25"/>
      <c r="J35" s="6"/>
      <c r="K35" s="6"/>
      <c r="L35" s="6"/>
      <c r="M35" s="6"/>
      <c r="N35" s="6"/>
      <c r="O35" s="6"/>
      <c r="P35" s="6"/>
    </row>
    <row r="36" spans="1:16" s="3" customFormat="1" ht="19.5" customHeight="1">
      <c r="A36" s="21" t="s">
        <v>6</v>
      </c>
      <c r="B36" s="23">
        <v>31</v>
      </c>
      <c r="C36" s="16" t="str">
        <f>Quantity!A65</f>
        <v>flange+Adaptor(d=350mm)</v>
      </c>
      <c r="D36" s="22" t="str">
        <f>VLOOKUP($C36,Quantity!$A$2:$I$93,2,FALSE)</f>
        <v>EA</v>
      </c>
      <c r="E36" s="20">
        <v>50</v>
      </c>
      <c r="F36" s="25"/>
      <c r="G36" s="15">
        <f t="shared" si="2"/>
        <v>0</v>
      </c>
      <c r="I36" s="25"/>
      <c r="J36" s="6"/>
      <c r="K36" s="6"/>
      <c r="L36" s="6"/>
      <c r="M36" s="6"/>
      <c r="N36" s="6"/>
      <c r="O36" s="6"/>
      <c r="P36" s="6"/>
    </row>
    <row r="37" spans="1:16" s="3" customFormat="1" ht="19.5" customHeight="1">
      <c r="A37" s="21" t="s">
        <v>6</v>
      </c>
      <c r="B37" s="23">
        <v>32</v>
      </c>
      <c r="C37" s="16" t="str">
        <f>Quantity!A66</f>
        <v>flange+Adaptor(d=300mm)</v>
      </c>
      <c r="D37" s="22" t="str">
        <f>VLOOKUP($C37,Quantity!$A$2:$I$93,2,FALSE)</f>
        <v>EA</v>
      </c>
      <c r="E37" s="20">
        <v>98</v>
      </c>
      <c r="F37" s="25"/>
      <c r="G37" s="15">
        <f t="shared" si="2"/>
        <v>0</v>
      </c>
      <c r="I37" s="25"/>
      <c r="J37" s="6"/>
      <c r="K37" s="6"/>
      <c r="L37" s="6"/>
      <c r="M37" s="6"/>
      <c r="N37" s="6"/>
      <c r="O37" s="6"/>
      <c r="P37" s="6"/>
    </row>
    <row r="38" spans="1:16" s="3" customFormat="1" ht="19.5" customHeight="1">
      <c r="A38" s="21" t="s">
        <v>6</v>
      </c>
      <c r="B38" s="23">
        <v>33</v>
      </c>
      <c r="C38" s="16" t="str">
        <f>Quantity!A67</f>
        <v>flange+Adaptor(d=250mm)</v>
      </c>
      <c r="D38" s="22" t="str">
        <f>VLOOKUP($C38,Quantity!$A$2:$I$93,2,FALSE)</f>
        <v>EA</v>
      </c>
      <c r="E38" s="20">
        <v>44</v>
      </c>
      <c r="F38" s="25"/>
      <c r="G38" s="15">
        <f t="shared" si="2"/>
        <v>0</v>
      </c>
      <c r="I38" s="25"/>
      <c r="J38" s="6"/>
      <c r="K38" s="6"/>
      <c r="L38" s="6"/>
      <c r="M38" s="6"/>
      <c r="N38" s="6"/>
      <c r="O38" s="6"/>
      <c r="P38" s="6"/>
    </row>
    <row r="39" spans="1:16" s="3" customFormat="1" ht="19.5" customHeight="1">
      <c r="A39" s="21" t="s">
        <v>6</v>
      </c>
      <c r="B39" s="23">
        <v>34</v>
      </c>
      <c r="C39" s="16" t="str">
        <f>Quantity!A68</f>
        <v>flange+Adaptor(d=200mm)</v>
      </c>
      <c r="D39" s="22" t="str">
        <f>VLOOKUP($C39,Quantity!$A$2:$I$93,2,FALSE)</f>
        <v>EA</v>
      </c>
      <c r="E39" s="20">
        <v>24</v>
      </c>
      <c r="F39" s="25"/>
      <c r="G39" s="15">
        <f t="shared" si="2"/>
        <v>0</v>
      </c>
      <c r="I39" s="25"/>
      <c r="J39" s="6"/>
      <c r="K39" s="6"/>
      <c r="L39" s="6"/>
      <c r="M39" s="6"/>
      <c r="N39" s="6"/>
      <c r="O39" s="6"/>
      <c r="P39" s="6"/>
    </row>
    <row r="40" spans="1:16" s="3" customFormat="1" ht="19.5" customHeight="1">
      <c r="A40" s="21" t="s">
        <v>6</v>
      </c>
      <c r="B40" s="23">
        <v>35</v>
      </c>
      <c r="C40" s="16" t="str">
        <f>Quantity!A69</f>
        <v>flange+Adaptor(d=150mm)</v>
      </c>
      <c r="D40" s="22" t="str">
        <f>VLOOKUP($C40,Quantity!$A$2:$I$93,2,FALSE)</f>
        <v>EA</v>
      </c>
      <c r="E40" s="20">
        <v>28</v>
      </c>
      <c r="F40" s="25"/>
      <c r="G40" s="15">
        <f t="shared" si="2"/>
        <v>0</v>
      </c>
      <c r="I40" s="25"/>
      <c r="J40" s="6"/>
      <c r="K40" s="6"/>
      <c r="L40" s="6"/>
      <c r="M40" s="6"/>
      <c r="N40" s="6"/>
      <c r="O40" s="6"/>
      <c r="P40" s="6"/>
    </row>
    <row r="41" spans="1:16" s="3" customFormat="1" ht="19.5" customHeight="1">
      <c r="A41" s="21" t="s">
        <v>6</v>
      </c>
      <c r="B41" s="23">
        <v>36</v>
      </c>
      <c r="C41" s="16" t="str">
        <f>Quantity!A70</f>
        <v>flange+Adaptor(d=100mm)</v>
      </c>
      <c r="D41" s="22" t="str">
        <f>VLOOKUP($C41,Quantity!$A$2:$I$93,2,FALSE)</f>
        <v>EA</v>
      </c>
      <c r="E41" s="20">
        <v>16</v>
      </c>
      <c r="F41" s="25"/>
      <c r="G41" s="15">
        <f t="shared" si="2"/>
        <v>0</v>
      </c>
      <c r="I41" s="25"/>
      <c r="J41" s="6"/>
      <c r="K41" s="6"/>
      <c r="L41" s="6"/>
      <c r="M41" s="6"/>
      <c r="N41" s="6"/>
      <c r="O41" s="6"/>
      <c r="P41" s="6"/>
    </row>
    <row r="42" spans="1:16" s="3" customFormat="1" ht="19.5" customHeight="1">
      <c r="A42" s="21" t="s">
        <v>117</v>
      </c>
      <c r="B42" s="23">
        <v>10</v>
      </c>
      <c r="C42" s="19" t="str">
        <f>Quantity!A44</f>
        <v>Pe Pipe(d=200mm)</v>
      </c>
      <c r="D42" s="22" t="str">
        <f>VLOOKUP($C42,Quantity!$A$2:$I$93,2,FALSE)</f>
        <v>m</v>
      </c>
      <c r="E42" s="20">
        <v>3240</v>
      </c>
      <c r="F42" s="25">
        <v>9.75</v>
      </c>
      <c r="G42" s="15">
        <f t="shared" ref="G42:G57" si="3">TRUNC(E42*F42,0)</f>
        <v>31590</v>
      </c>
      <c r="I42" s="25"/>
      <c r="J42" s="6"/>
      <c r="K42" s="6"/>
      <c r="L42" s="6"/>
      <c r="M42" s="6"/>
      <c r="N42" s="6"/>
      <c r="O42" s="6"/>
      <c r="P42" s="6"/>
    </row>
    <row r="43" spans="1:16" s="3" customFormat="1" ht="19.5" customHeight="1">
      <c r="A43" s="21" t="s">
        <v>117</v>
      </c>
      <c r="B43" s="23">
        <v>11</v>
      </c>
      <c r="C43" s="19" t="str">
        <f>Quantity!A45</f>
        <v>Pe Pipe(d=150mm)</v>
      </c>
      <c r="D43" s="22" t="str">
        <f>VLOOKUP($C43,Quantity!$A$2:$I$93,2,FALSE)</f>
        <v>m</v>
      </c>
      <c r="E43" s="20">
        <v>6166</v>
      </c>
      <c r="F43" s="25">
        <v>6.29</v>
      </c>
      <c r="G43" s="15">
        <f t="shared" si="3"/>
        <v>38784</v>
      </c>
      <c r="I43" s="25"/>
      <c r="J43" s="6"/>
      <c r="K43" s="6"/>
      <c r="L43" s="6"/>
      <c r="M43" s="6"/>
      <c r="N43" s="6"/>
      <c r="O43" s="6"/>
      <c r="P43" s="6"/>
    </row>
    <row r="44" spans="1:16" s="3" customFormat="1" ht="19.5" customHeight="1">
      <c r="A44" s="21" t="s">
        <v>117</v>
      </c>
      <c r="B44" s="23">
        <v>12</v>
      </c>
      <c r="C44" s="19" t="str">
        <f>Quantity!A46</f>
        <v>Pe Pipe(d=100mm)</v>
      </c>
      <c r="D44" s="22" t="str">
        <f>VLOOKUP($C44,Quantity!$A$2:$I$93,2,FALSE)</f>
        <v>m</v>
      </c>
      <c r="E44" s="20">
        <v>4563</v>
      </c>
      <c r="F44" s="25">
        <v>2.96</v>
      </c>
      <c r="G44" s="15">
        <f t="shared" si="3"/>
        <v>13506</v>
      </c>
      <c r="I44" s="25"/>
      <c r="J44" s="6"/>
      <c r="K44" s="6"/>
      <c r="L44" s="6"/>
      <c r="M44" s="6"/>
      <c r="N44" s="6"/>
      <c r="O44" s="6"/>
      <c r="P44" s="6"/>
    </row>
    <row r="45" spans="1:16" s="3" customFormat="1" ht="19.5" customHeight="1">
      <c r="A45" s="21" t="s">
        <v>117</v>
      </c>
      <c r="B45" s="23">
        <v>13</v>
      </c>
      <c r="C45" s="19" t="str">
        <f>Quantity!A52</f>
        <v>Reducetee(250x200)</v>
      </c>
      <c r="D45" s="22" t="str">
        <f>VLOOKUP($C45,Quantity!$A$2:$I$93,2,FALSE)</f>
        <v>EA</v>
      </c>
      <c r="E45" s="20">
        <v>28</v>
      </c>
      <c r="F45" s="25"/>
      <c r="G45" s="15">
        <f t="shared" si="3"/>
        <v>0</v>
      </c>
      <c r="I45" s="25"/>
      <c r="J45" s="6"/>
      <c r="K45" s="6"/>
      <c r="L45" s="6"/>
      <c r="M45" s="6"/>
      <c r="N45" s="6"/>
      <c r="O45" s="6"/>
      <c r="P45" s="6"/>
    </row>
    <row r="46" spans="1:16" s="3" customFormat="1" ht="19.5" customHeight="1">
      <c r="A46" s="21" t="s">
        <v>117</v>
      </c>
      <c r="B46" s="23">
        <v>14</v>
      </c>
      <c r="C46" s="19" t="str">
        <f>Quantity!A53</f>
        <v>Reducetee(200x150)</v>
      </c>
      <c r="D46" s="22" t="str">
        <f>VLOOKUP($C46,Quantity!$A$2:$I$93,2,FALSE)</f>
        <v>EA</v>
      </c>
      <c r="E46" s="20">
        <v>28</v>
      </c>
      <c r="F46" s="25"/>
      <c r="G46" s="15">
        <f t="shared" si="3"/>
        <v>0</v>
      </c>
      <c r="I46" s="25"/>
      <c r="J46" s="6"/>
      <c r="K46" s="6"/>
      <c r="L46" s="6"/>
      <c r="M46" s="6"/>
      <c r="N46" s="6"/>
      <c r="O46" s="6"/>
      <c r="P46" s="6"/>
    </row>
    <row r="47" spans="1:16" s="3" customFormat="1" ht="19.5" customHeight="1">
      <c r="A47" s="21" t="s">
        <v>117</v>
      </c>
      <c r="B47" s="23">
        <v>15</v>
      </c>
      <c r="C47" s="19" t="str">
        <f>Quantity!A54</f>
        <v>Reducetee(150x100)</v>
      </c>
      <c r="D47" s="22" t="str">
        <f>VLOOKUP($C47,Quantity!$A$2:$I$93,2,FALSE)</f>
        <v>EA</v>
      </c>
      <c r="E47" s="20">
        <v>28</v>
      </c>
      <c r="F47" s="25"/>
      <c r="G47" s="15">
        <f t="shared" si="3"/>
        <v>0</v>
      </c>
      <c r="I47" s="25"/>
      <c r="J47" s="6"/>
      <c r="K47" s="6"/>
      <c r="L47" s="6"/>
      <c r="M47" s="6"/>
      <c r="N47" s="6"/>
      <c r="O47" s="6"/>
      <c r="P47" s="6"/>
    </row>
    <row r="48" spans="1:16" s="3" customFormat="1" ht="19.5" customHeight="1">
      <c r="A48" s="21" t="s">
        <v>117</v>
      </c>
      <c r="B48" s="23">
        <v>16</v>
      </c>
      <c r="C48" s="19" t="str">
        <f>Quantity!A55</f>
        <v>Control Valve(d=100mm)</v>
      </c>
      <c r="D48" s="22" t="str">
        <f>VLOOKUP($C48,Quantity!$A$2:$I$93,2,FALSE)</f>
        <v>EA</v>
      </c>
      <c r="E48" s="20">
        <v>162</v>
      </c>
      <c r="F48" s="25"/>
      <c r="G48" s="15">
        <f t="shared" si="3"/>
        <v>0</v>
      </c>
      <c r="I48" s="25"/>
      <c r="J48" s="6"/>
      <c r="K48" s="6"/>
      <c r="L48" s="6"/>
      <c r="M48" s="6"/>
      <c r="N48" s="6"/>
      <c r="O48" s="6"/>
      <c r="P48" s="6"/>
    </row>
    <row r="49" spans="1:16" s="3" customFormat="1" ht="19.5" customHeight="1">
      <c r="A49" s="21" t="s">
        <v>117</v>
      </c>
      <c r="B49" s="23">
        <v>17</v>
      </c>
      <c r="C49" s="19" t="str">
        <f>Quantity!A56</f>
        <v>Control Valve(d=150mm)</v>
      </c>
      <c r="D49" s="22" t="str">
        <f>VLOOKUP($C49,Quantity!$A$2:$I$93,2,FALSE)</f>
        <v>EA</v>
      </c>
      <c r="E49" s="20">
        <v>54</v>
      </c>
      <c r="F49" s="25"/>
      <c r="G49" s="15">
        <f t="shared" si="3"/>
        <v>0</v>
      </c>
      <c r="I49" s="25"/>
      <c r="J49" s="6"/>
      <c r="K49" s="6"/>
      <c r="L49" s="6"/>
      <c r="M49" s="6"/>
      <c r="N49" s="6"/>
      <c r="O49" s="6"/>
      <c r="P49" s="6"/>
    </row>
    <row r="50" spans="1:16" s="3" customFormat="1" ht="19.5" customHeight="1">
      <c r="A50" s="21" t="s">
        <v>117</v>
      </c>
      <c r="B50" s="23">
        <v>18</v>
      </c>
      <c r="C50" s="19" t="str">
        <f>Quantity!A57</f>
        <v>Control Valve(d=200mm)</v>
      </c>
      <c r="D50" s="22" t="str">
        <f>VLOOKUP($C50,Quantity!$A$2:$I$93,2,FALSE)</f>
        <v>EA</v>
      </c>
      <c r="E50" s="20">
        <v>35</v>
      </c>
      <c r="F50" s="25"/>
      <c r="G50" s="15">
        <f t="shared" si="3"/>
        <v>0</v>
      </c>
      <c r="I50" s="25"/>
      <c r="J50" s="6"/>
      <c r="K50" s="6"/>
      <c r="L50" s="6"/>
      <c r="M50" s="6"/>
      <c r="N50" s="6"/>
      <c r="O50" s="6"/>
      <c r="P50" s="6"/>
    </row>
    <row r="51" spans="1:16" s="3" customFormat="1" ht="19.5" customHeight="1">
      <c r="A51" s="21" t="s">
        <v>117</v>
      </c>
      <c r="B51" s="23">
        <v>19</v>
      </c>
      <c r="C51" s="19" t="str">
        <f>Quantity!A64</f>
        <v>flange+Adaptor(d=450mm)</v>
      </c>
      <c r="D51" s="22" t="str">
        <f>VLOOKUP($C51,Quantity!$A$2:$I$93,2,FALSE)</f>
        <v>EA</v>
      </c>
      <c r="E51" s="20">
        <v>70</v>
      </c>
      <c r="F51" s="25"/>
      <c r="G51" s="15">
        <f t="shared" si="3"/>
        <v>0</v>
      </c>
      <c r="I51" s="25"/>
      <c r="J51" s="6"/>
      <c r="K51" s="6"/>
      <c r="L51" s="6"/>
      <c r="M51" s="6"/>
      <c r="N51" s="6"/>
      <c r="O51" s="6"/>
      <c r="P51" s="6"/>
    </row>
    <row r="52" spans="1:16" s="3" customFormat="1" ht="19.5" customHeight="1">
      <c r="A52" s="21" t="s">
        <v>117</v>
      </c>
      <c r="B52" s="23">
        <v>20</v>
      </c>
      <c r="C52" s="19" t="str">
        <f>Quantity!A65</f>
        <v>flange+Adaptor(d=350mm)</v>
      </c>
      <c r="D52" s="22" t="str">
        <f>VLOOKUP($C52,Quantity!$A$2:$I$93,2,FALSE)</f>
        <v>EA</v>
      </c>
      <c r="E52" s="20">
        <v>152</v>
      </c>
      <c r="F52" s="25"/>
      <c r="G52" s="15">
        <f t="shared" si="3"/>
        <v>0</v>
      </c>
      <c r="I52" s="25"/>
      <c r="J52" s="6"/>
      <c r="K52" s="6"/>
      <c r="L52" s="6"/>
      <c r="M52" s="6"/>
      <c r="N52" s="6"/>
      <c r="O52" s="6"/>
      <c r="P52" s="6"/>
    </row>
    <row r="53" spans="1:16" s="3" customFormat="1" ht="19.5" customHeight="1">
      <c r="A53" s="21" t="s">
        <v>117</v>
      </c>
      <c r="B53" s="23">
        <v>21</v>
      </c>
      <c r="C53" s="19" t="str">
        <f>Quantity!A66</f>
        <v>flange+Adaptor(d=300mm)</v>
      </c>
      <c r="D53" s="22" t="str">
        <f>VLOOKUP($C53,Quantity!$A$2:$I$93,2,FALSE)</f>
        <v>EA</v>
      </c>
      <c r="E53" s="20">
        <v>150</v>
      </c>
      <c r="F53" s="25"/>
      <c r="G53" s="15">
        <f t="shared" si="3"/>
        <v>0</v>
      </c>
      <c r="I53" s="25"/>
      <c r="J53" s="6"/>
      <c r="K53" s="6"/>
      <c r="L53" s="6"/>
      <c r="M53" s="6"/>
      <c r="N53" s="6"/>
      <c r="O53" s="6"/>
      <c r="P53" s="6"/>
    </row>
    <row r="54" spans="1:16" s="3" customFormat="1" ht="19.5" customHeight="1">
      <c r="A54" s="21" t="s">
        <v>117</v>
      </c>
      <c r="B54" s="23">
        <v>22</v>
      </c>
      <c r="C54" s="19" t="str">
        <f>Quantity!A67</f>
        <v>flange+Adaptor(d=250mm)</v>
      </c>
      <c r="D54" s="22" t="str">
        <f>VLOOKUP($C54,Quantity!$A$2:$I$93,2,FALSE)</f>
        <v>EA</v>
      </c>
      <c r="E54" s="20">
        <v>70</v>
      </c>
      <c r="F54" s="25"/>
      <c r="G54" s="15">
        <f t="shared" si="3"/>
        <v>0</v>
      </c>
      <c r="I54" s="25"/>
      <c r="J54" s="6"/>
      <c r="K54" s="6"/>
      <c r="L54" s="6"/>
      <c r="M54" s="6"/>
      <c r="N54" s="6"/>
      <c r="O54" s="6"/>
      <c r="P54" s="6"/>
    </row>
    <row r="55" spans="1:16" s="3" customFormat="1" ht="19.5" customHeight="1">
      <c r="A55" s="21" t="s">
        <v>117</v>
      </c>
      <c r="B55" s="23">
        <v>23</v>
      </c>
      <c r="C55" s="19" t="str">
        <f>Quantity!A68</f>
        <v>flange+Adaptor(d=200mm)</v>
      </c>
      <c r="D55" s="22" t="str">
        <f>VLOOKUP($C55,Quantity!$A$2:$I$93,2,FALSE)</f>
        <v>EA</v>
      </c>
      <c r="E55" s="20">
        <v>70</v>
      </c>
      <c r="F55" s="25"/>
      <c r="G55" s="15">
        <f t="shared" si="3"/>
        <v>0</v>
      </c>
      <c r="I55" s="25"/>
      <c r="J55" s="6"/>
      <c r="K55" s="6"/>
      <c r="L55" s="6"/>
      <c r="M55" s="6"/>
      <c r="N55" s="6"/>
      <c r="O55" s="6"/>
      <c r="P55" s="6"/>
    </row>
    <row r="56" spans="1:16" s="3" customFormat="1" ht="19.5" customHeight="1">
      <c r="A56" s="21" t="s">
        <v>117</v>
      </c>
      <c r="B56" s="23">
        <v>24</v>
      </c>
      <c r="C56" s="19" t="str">
        <f>Quantity!A69</f>
        <v>flange+Adaptor(d=150mm)</v>
      </c>
      <c r="D56" s="22" t="str">
        <f>VLOOKUP($C56,Quantity!$A$2:$I$93,2,FALSE)</f>
        <v>EA</v>
      </c>
      <c r="E56" s="20">
        <v>152</v>
      </c>
      <c r="F56" s="25"/>
      <c r="G56" s="15">
        <f t="shared" si="3"/>
        <v>0</v>
      </c>
      <c r="I56" s="25"/>
      <c r="J56" s="6"/>
      <c r="K56" s="6"/>
      <c r="L56" s="6"/>
      <c r="M56" s="6"/>
      <c r="N56" s="6"/>
      <c r="O56" s="6"/>
      <c r="P56" s="6"/>
    </row>
    <row r="57" spans="1:16" s="3" customFormat="1" ht="19.5" customHeight="1">
      <c r="A57" s="21" t="s">
        <v>117</v>
      </c>
      <c r="B57" s="23">
        <v>25</v>
      </c>
      <c r="C57" s="19" t="str">
        <f>Quantity!A70</f>
        <v>flange+Adaptor(d=100mm)</v>
      </c>
      <c r="D57" s="22" t="str">
        <f>VLOOKUP($C57,Quantity!$A$2:$I$93,2,FALSE)</f>
        <v>EA</v>
      </c>
      <c r="E57" s="20">
        <v>150</v>
      </c>
      <c r="F57" s="25"/>
      <c r="G57" s="15">
        <f t="shared" si="3"/>
        <v>0</v>
      </c>
      <c r="I57" s="25"/>
      <c r="J57" s="6"/>
      <c r="K57" s="6"/>
      <c r="L57" s="6"/>
      <c r="M57" s="6"/>
      <c r="N57" s="6"/>
      <c r="O57" s="6"/>
      <c r="P57" s="6"/>
    </row>
    <row r="60" spans="1:16">
      <c r="C60" s="1" t="s">
        <v>128</v>
      </c>
    </row>
    <row r="62" spans="1:16">
      <c r="C62" s="31" t="s">
        <v>122</v>
      </c>
    </row>
    <row r="63" spans="1:16" ht="20.399999999999999">
      <c r="C63" s="31" t="s">
        <v>123</v>
      </c>
    </row>
    <row r="64" spans="1:16">
      <c r="C64" s="31" t="s">
        <v>124</v>
      </c>
    </row>
    <row r="65" spans="3:3">
      <c r="C65" s="31" t="s">
        <v>125</v>
      </c>
    </row>
    <row r="66" spans="3:3">
      <c r="C66" s="31" t="s">
        <v>126</v>
      </c>
    </row>
    <row r="67" spans="3:3">
      <c r="C67" s="31" t="s">
        <v>127</v>
      </c>
    </row>
  </sheetData>
  <mergeCells count="3">
    <mergeCell ref="F3:G3"/>
    <mergeCell ref="A1:G1"/>
    <mergeCell ref="A3:B3"/>
  </mergeCells>
  <phoneticPr fontId="2" type="noConversion"/>
  <printOptions horizontalCentered="1"/>
  <pageMargins left="0.5" right="0.5" top="0.5" bottom="0.5" header="0.31496062992126" footer="0.31496062992126"/>
  <pageSetup paperSize="9" scale="95" orientation="portrait" horizontalDpi="4294967293" verticalDpi="429496729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3"/>
  <sheetViews>
    <sheetView workbookViewId="0">
      <selection activeCell="C1" sqref="C1"/>
    </sheetView>
  </sheetViews>
  <sheetFormatPr defaultRowHeight="14.4"/>
  <cols>
    <col min="1" max="1" width="37.109375" style="8" customWidth="1"/>
    <col min="2" max="2" width="7.88671875" style="8" customWidth="1"/>
    <col min="3" max="3" width="10.6640625" style="18" customWidth="1"/>
    <col min="4" max="4" width="10.109375" style="18" customWidth="1"/>
    <col min="5" max="5" width="10.6640625" style="18" customWidth="1"/>
    <col min="6" max="6" width="10.44140625" style="18" customWidth="1"/>
    <col min="7" max="7" width="11.88671875" style="18" customWidth="1"/>
    <col min="8" max="8" width="11.5546875" style="8" customWidth="1"/>
    <col min="9" max="10" width="8.88671875" style="8"/>
  </cols>
  <sheetData>
    <row r="1" spans="1:10">
      <c r="A1" s="11"/>
      <c r="B1" s="17" t="s">
        <v>12</v>
      </c>
      <c r="C1" s="17" t="s">
        <v>51</v>
      </c>
      <c r="D1" s="17" t="s">
        <v>34</v>
      </c>
      <c r="E1" s="17" t="s">
        <v>9</v>
      </c>
      <c r="F1" s="17" t="s">
        <v>10</v>
      </c>
      <c r="G1" s="17" t="s">
        <v>11</v>
      </c>
      <c r="H1" s="17" t="s">
        <v>103</v>
      </c>
      <c r="I1" s="17" t="s">
        <v>104</v>
      </c>
      <c r="J1" s="28" t="s">
        <v>0</v>
      </c>
    </row>
    <row r="2" spans="1:10">
      <c r="A2" s="11" t="s">
        <v>17</v>
      </c>
      <c r="B2" s="17" t="s">
        <v>13</v>
      </c>
      <c r="C2" s="7" t="s">
        <v>20</v>
      </c>
      <c r="D2" s="7">
        <v>56749</v>
      </c>
      <c r="E2" s="7">
        <v>5769</v>
      </c>
      <c r="F2" s="17" t="s">
        <v>20</v>
      </c>
      <c r="G2" s="17" t="s">
        <v>20</v>
      </c>
      <c r="H2" s="17" t="s">
        <v>20</v>
      </c>
      <c r="I2" s="17" t="s">
        <v>20</v>
      </c>
      <c r="J2" s="17">
        <f t="shared" ref="J2:J33" si="0">SUM(C2:I2)</f>
        <v>62518</v>
      </c>
    </row>
    <row r="3" spans="1:10">
      <c r="A3" s="11" t="s">
        <v>14</v>
      </c>
      <c r="B3" s="17" t="s">
        <v>13</v>
      </c>
      <c r="C3" s="17" t="s">
        <v>20</v>
      </c>
      <c r="D3" s="7" t="s">
        <v>20</v>
      </c>
      <c r="E3" s="7" t="s">
        <v>20</v>
      </c>
      <c r="F3" s="17" t="s">
        <v>20</v>
      </c>
      <c r="G3" s="17" t="s">
        <v>20</v>
      </c>
      <c r="H3" s="17" t="s">
        <v>20</v>
      </c>
      <c r="I3" s="17" t="s">
        <v>20</v>
      </c>
      <c r="J3" s="17">
        <f t="shared" si="0"/>
        <v>0</v>
      </c>
    </row>
    <row r="4" spans="1:10">
      <c r="A4" s="11" t="s">
        <v>78</v>
      </c>
      <c r="B4" s="17" t="s">
        <v>15</v>
      </c>
      <c r="C4" s="7">
        <v>8097</v>
      </c>
      <c r="D4" s="7">
        <v>68908</v>
      </c>
      <c r="E4" s="7">
        <v>6277</v>
      </c>
      <c r="F4" s="7">
        <v>4292</v>
      </c>
      <c r="G4" s="7">
        <v>14554</v>
      </c>
      <c r="H4" s="7">
        <v>18142</v>
      </c>
      <c r="I4" s="7">
        <v>30195</v>
      </c>
      <c r="J4" s="17">
        <f t="shared" si="0"/>
        <v>150465</v>
      </c>
    </row>
    <row r="5" spans="1:10">
      <c r="A5" s="11" t="s">
        <v>57</v>
      </c>
      <c r="B5" s="17" t="s">
        <v>15</v>
      </c>
      <c r="C5" s="17">
        <v>1470</v>
      </c>
      <c r="D5" s="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>
        <f t="shared" si="0"/>
        <v>1470</v>
      </c>
    </row>
    <row r="6" spans="1:10">
      <c r="A6" s="11" t="s">
        <v>28</v>
      </c>
      <c r="B6" s="17" t="s">
        <v>15</v>
      </c>
      <c r="C6" s="17">
        <v>1407</v>
      </c>
      <c r="D6" s="7">
        <v>56355</v>
      </c>
      <c r="E6" s="17">
        <v>5813</v>
      </c>
      <c r="F6" s="7">
        <v>2921</v>
      </c>
      <c r="G6" s="7">
        <v>12389</v>
      </c>
      <c r="H6" s="7" t="s">
        <v>20</v>
      </c>
      <c r="I6" s="7" t="s">
        <v>20</v>
      </c>
      <c r="J6" s="17">
        <f t="shared" si="0"/>
        <v>78885</v>
      </c>
    </row>
    <row r="7" spans="1:10">
      <c r="A7" s="11" t="s">
        <v>116</v>
      </c>
      <c r="B7" s="17" t="s">
        <v>15</v>
      </c>
      <c r="C7" s="7">
        <v>1670</v>
      </c>
      <c r="D7" s="7" t="s">
        <v>20</v>
      </c>
      <c r="E7" s="7" t="s">
        <v>20</v>
      </c>
      <c r="F7" s="17" t="s">
        <v>20</v>
      </c>
      <c r="G7" s="7" t="s">
        <v>20</v>
      </c>
      <c r="H7" s="17" t="s">
        <v>20</v>
      </c>
      <c r="I7" s="7" t="s">
        <v>20</v>
      </c>
      <c r="J7" s="17">
        <f t="shared" si="0"/>
        <v>1670</v>
      </c>
    </row>
    <row r="8" spans="1:10">
      <c r="A8" s="11" t="s">
        <v>58</v>
      </c>
      <c r="B8" s="17" t="s">
        <v>15</v>
      </c>
      <c r="C8" s="7">
        <v>324</v>
      </c>
      <c r="D8" s="7" t="s">
        <v>20</v>
      </c>
      <c r="E8" s="7" t="s">
        <v>20</v>
      </c>
      <c r="F8" s="17" t="s">
        <v>20</v>
      </c>
      <c r="G8" s="7" t="s">
        <v>20</v>
      </c>
      <c r="H8" s="17" t="s">
        <v>20</v>
      </c>
      <c r="I8" s="7" t="s">
        <v>20</v>
      </c>
      <c r="J8" s="17">
        <f t="shared" si="0"/>
        <v>324</v>
      </c>
    </row>
    <row r="9" spans="1:10">
      <c r="A9" s="11" t="s">
        <v>16</v>
      </c>
      <c r="B9" s="17" t="s">
        <v>13</v>
      </c>
      <c r="C9" s="17">
        <v>2700</v>
      </c>
      <c r="D9" s="17" t="s">
        <v>20</v>
      </c>
      <c r="E9" s="17" t="s">
        <v>20</v>
      </c>
      <c r="F9" s="17" t="s">
        <v>20</v>
      </c>
      <c r="G9" s="17" t="s">
        <v>20</v>
      </c>
      <c r="H9" s="17" t="s">
        <v>20</v>
      </c>
      <c r="I9" s="17" t="s">
        <v>20</v>
      </c>
      <c r="J9" s="17">
        <f t="shared" si="0"/>
        <v>2700</v>
      </c>
    </row>
    <row r="10" spans="1:10">
      <c r="A10" s="11" t="s">
        <v>35</v>
      </c>
      <c r="B10" s="17" t="s">
        <v>15</v>
      </c>
      <c r="C10" s="7">
        <v>560</v>
      </c>
      <c r="D10" s="7" t="s">
        <v>20</v>
      </c>
      <c r="E10" s="17" t="s">
        <v>20</v>
      </c>
      <c r="F10" s="17" t="s">
        <v>20</v>
      </c>
      <c r="G10" s="17" t="s">
        <v>20</v>
      </c>
      <c r="H10" s="17" t="s">
        <v>20</v>
      </c>
      <c r="I10" s="17" t="s">
        <v>20</v>
      </c>
      <c r="J10" s="17">
        <f t="shared" si="0"/>
        <v>560</v>
      </c>
    </row>
    <row r="11" spans="1:10">
      <c r="A11" s="11" t="s">
        <v>18</v>
      </c>
      <c r="B11" s="17" t="s">
        <v>13</v>
      </c>
      <c r="C11" s="7">
        <v>450</v>
      </c>
      <c r="D11" s="7" t="s">
        <v>20</v>
      </c>
      <c r="E11" s="17" t="s">
        <v>20</v>
      </c>
      <c r="F11" s="17" t="s">
        <v>20</v>
      </c>
      <c r="G11" s="17"/>
      <c r="H11" s="17" t="s">
        <v>20</v>
      </c>
      <c r="I11" s="17"/>
      <c r="J11" s="17">
        <f t="shared" si="0"/>
        <v>450</v>
      </c>
    </row>
    <row r="12" spans="1:10">
      <c r="A12" s="11" t="s">
        <v>19</v>
      </c>
      <c r="B12" s="17" t="s">
        <v>13</v>
      </c>
      <c r="C12" s="7">
        <v>320</v>
      </c>
      <c r="D12" s="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  <c r="I12" s="17" t="s">
        <v>20</v>
      </c>
      <c r="J12" s="17">
        <f t="shared" si="0"/>
        <v>320</v>
      </c>
    </row>
    <row r="13" spans="1:10">
      <c r="A13" s="11" t="s">
        <v>21</v>
      </c>
      <c r="B13" s="17" t="s">
        <v>3</v>
      </c>
      <c r="C13" s="7">
        <v>27</v>
      </c>
      <c r="D13" s="7" t="s">
        <v>20</v>
      </c>
      <c r="E13" s="17" t="s">
        <v>20</v>
      </c>
      <c r="F13" s="17">
        <v>60</v>
      </c>
      <c r="G13" s="17"/>
      <c r="H13" s="17" t="s">
        <v>20</v>
      </c>
      <c r="I13" s="17" t="s">
        <v>20</v>
      </c>
      <c r="J13" s="17">
        <f t="shared" si="0"/>
        <v>87</v>
      </c>
    </row>
    <row r="14" spans="1:10">
      <c r="A14" s="11" t="s">
        <v>36</v>
      </c>
      <c r="B14" s="17" t="s">
        <v>3</v>
      </c>
      <c r="C14" s="7">
        <v>57</v>
      </c>
      <c r="D14" s="7" t="s">
        <v>20</v>
      </c>
      <c r="E14" s="17" t="s">
        <v>20</v>
      </c>
      <c r="F14" s="17" t="s">
        <v>20</v>
      </c>
      <c r="G14" s="17"/>
      <c r="H14" s="17" t="s">
        <v>20</v>
      </c>
      <c r="I14" s="17"/>
      <c r="J14" s="17">
        <f t="shared" si="0"/>
        <v>57</v>
      </c>
    </row>
    <row r="15" spans="1:10">
      <c r="A15" s="11" t="s">
        <v>59</v>
      </c>
      <c r="B15" s="17" t="s">
        <v>15</v>
      </c>
      <c r="C15" s="17">
        <v>5</v>
      </c>
      <c r="D15" s="17" t="s">
        <v>20</v>
      </c>
      <c r="E15" s="7" t="s">
        <v>20</v>
      </c>
      <c r="F15" s="17" t="s">
        <v>20</v>
      </c>
      <c r="G15" s="17" t="s">
        <v>20</v>
      </c>
      <c r="H15" s="17" t="s">
        <v>20</v>
      </c>
      <c r="I15" s="17" t="s">
        <v>20</v>
      </c>
      <c r="J15" s="17">
        <f t="shared" si="0"/>
        <v>5</v>
      </c>
    </row>
    <row r="16" spans="1:10">
      <c r="A16" s="11" t="s">
        <v>105</v>
      </c>
      <c r="B16" s="17" t="s">
        <v>13</v>
      </c>
      <c r="C16" s="17" t="s">
        <v>20</v>
      </c>
      <c r="D16" s="17" t="s">
        <v>20</v>
      </c>
      <c r="E16" s="7" t="s">
        <v>20</v>
      </c>
      <c r="F16" s="17" t="s">
        <v>20</v>
      </c>
      <c r="G16" s="7" t="s">
        <v>20</v>
      </c>
      <c r="H16" s="17">
        <v>40215</v>
      </c>
      <c r="I16" s="7">
        <v>53422</v>
      </c>
      <c r="J16" s="17">
        <f t="shared" si="0"/>
        <v>93637</v>
      </c>
    </row>
    <row r="17" spans="1:10">
      <c r="A17" s="11" t="s">
        <v>49</v>
      </c>
      <c r="B17" s="17" t="s">
        <v>3</v>
      </c>
      <c r="C17" s="17" t="s">
        <v>20</v>
      </c>
      <c r="D17" s="17" t="s">
        <v>20</v>
      </c>
      <c r="E17" s="7" t="s">
        <v>20</v>
      </c>
      <c r="F17" s="17" t="s">
        <v>20</v>
      </c>
      <c r="G17" s="7">
        <v>860</v>
      </c>
      <c r="H17" s="17" t="s">
        <v>20</v>
      </c>
      <c r="I17" s="7" t="s">
        <v>20</v>
      </c>
      <c r="J17" s="17">
        <f t="shared" si="0"/>
        <v>860</v>
      </c>
    </row>
    <row r="18" spans="1:10">
      <c r="A18" s="11" t="s">
        <v>22</v>
      </c>
      <c r="B18" s="17" t="s">
        <v>13</v>
      </c>
      <c r="C18" s="7" t="s">
        <v>20</v>
      </c>
      <c r="D18" s="7" t="s">
        <v>20</v>
      </c>
      <c r="E18" s="17" t="s">
        <v>20</v>
      </c>
      <c r="F18" s="17" t="s">
        <v>20</v>
      </c>
      <c r="G18" s="17"/>
      <c r="H18" s="17" t="s">
        <v>20</v>
      </c>
      <c r="I18" s="17"/>
      <c r="J18" s="17">
        <f t="shared" si="0"/>
        <v>0</v>
      </c>
    </row>
    <row r="19" spans="1:10">
      <c r="A19" s="11" t="s">
        <v>23</v>
      </c>
      <c r="B19" s="17" t="s">
        <v>13</v>
      </c>
      <c r="C19" s="17">
        <v>300</v>
      </c>
      <c r="D19" s="17"/>
      <c r="E19" s="17" t="s">
        <v>20</v>
      </c>
      <c r="F19" s="17" t="s">
        <v>20</v>
      </c>
      <c r="G19" s="17"/>
      <c r="H19" s="17" t="s">
        <v>20</v>
      </c>
      <c r="I19" s="17"/>
      <c r="J19" s="17">
        <f t="shared" si="0"/>
        <v>300</v>
      </c>
    </row>
    <row r="20" spans="1:10">
      <c r="A20" s="11" t="s">
        <v>24</v>
      </c>
      <c r="B20" s="17" t="s">
        <v>15</v>
      </c>
      <c r="C20" s="17">
        <v>209</v>
      </c>
      <c r="D20" s="17"/>
      <c r="E20" s="17" t="s">
        <v>20</v>
      </c>
      <c r="F20" s="17"/>
      <c r="G20" s="17"/>
      <c r="H20" s="17"/>
      <c r="I20" s="17"/>
      <c r="J20" s="17">
        <f t="shared" si="0"/>
        <v>209</v>
      </c>
    </row>
    <row r="21" spans="1:10">
      <c r="A21" s="11" t="s">
        <v>25</v>
      </c>
      <c r="B21" s="17" t="s">
        <v>15</v>
      </c>
      <c r="C21" s="7">
        <v>2558</v>
      </c>
      <c r="D21" s="7">
        <v>57</v>
      </c>
      <c r="E21" s="17">
        <v>68</v>
      </c>
      <c r="F21" s="17">
        <v>122</v>
      </c>
      <c r="G21" s="17">
        <v>106.4</v>
      </c>
      <c r="H21" s="17" t="s">
        <v>20</v>
      </c>
      <c r="I21" s="17" t="s">
        <v>20</v>
      </c>
      <c r="J21" s="17">
        <f t="shared" si="0"/>
        <v>2911.4</v>
      </c>
    </row>
    <row r="22" spans="1:10">
      <c r="A22" s="11" t="s">
        <v>26</v>
      </c>
      <c r="B22" s="17" t="s">
        <v>13</v>
      </c>
      <c r="C22" s="7">
        <v>1068</v>
      </c>
      <c r="D22" s="7">
        <v>70</v>
      </c>
      <c r="E22" s="17">
        <v>720</v>
      </c>
      <c r="F22" s="17">
        <v>770</v>
      </c>
      <c r="G22" s="17"/>
      <c r="H22" s="17" t="s">
        <v>20</v>
      </c>
      <c r="I22" s="17"/>
      <c r="J22" s="17">
        <f t="shared" si="0"/>
        <v>2628</v>
      </c>
    </row>
    <row r="23" spans="1:10">
      <c r="A23" s="11" t="s">
        <v>60</v>
      </c>
      <c r="B23" s="17" t="s">
        <v>13</v>
      </c>
      <c r="C23" s="7">
        <v>176</v>
      </c>
      <c r="D23" s="7">
        <v>70</v>
      </c>
      <c r="E23" s="17">
        <v>720</v>
      </c>
      <c r="F23" s="17">
        <v>770</v>
      </c>
      <c r="G23" s="17"/>
      <c r="H23" s="17" t="s">
        <v>20</v>
      </c>
      <c r="I23" s="17"/>
      <c r="J23" s="17">
        <f t="shared" si="0"/>
        <v>1736</v>
      </c>
    </row>
    <row r="24" spans="1:10">
      <c r="A24" s="11" t="s">
        <v>33</v>
      </c>
      <c r="B24" s="17" t="s">
        <v>13</v>
      </c>
      <c r="C24" s="7">
        <v>176</v>
      </c>
      <c r="D24" s="7" t="s">
        <v>20</v>
      </c>
      <c r="E24" s="17">
        <v>208</v>
      </c>
      <c r="F24" s="7">
        <v>1350</v>
      </c>
      <c r="G24" s="17"/>
      <c r="H24" s="7" t="s">
        <v>20</v>
      </c>
      <c r="I24" s="17"/>
      <c r="J24" s="17">
        <f t="shared" si="0"/>
        <v>1734</v>
      </c>
    </row>
    <row r="25" spans="1:10">
      <c r="A25" s="11" t="s">
        <v>27</v>
      </c>
      <c r="B25" s="17" t="s">
        <v>13</v>
      </c>
      <c r="C25" s="17" t="s">
        <v>20</v>
      </c>
      <c r="D25" s="17" t="s">
        <v>20</v>
      </c>
      <c r="E25" s="17">
        <v>60</v>
      </c>
      <c r="F25" s="7">
        <v>1500</v>
      </c>
      <c r="G25" s="17"/>
      <c r="H25" s="7" t="s">
        <v>20</v>
      </c>
      <c r="I25" s="17"/>
      <c r="J25" s="17">
        <f t="shared" si="0"/>
        <v>1560</v>
      </c>
    </row>
    <row r="26" spans="1:10">
      <c r="A26" s="11" t="s">
        <v>62</v>
      </c>
      <c r="B26" s="17" t="s">
        <v>31</v>
      </c>
      <c r="C26" s="7">
        <v>183</v>
      </c>
      <c r="D26" s="7">
        <v>0.82</v>
      </c>
      <c r="E26" s="17">
        <v>6.2</v>
      </c>
      <c r="F26" s="17">
        <v>16</v>
      </c>
      <c r="G26" s="17">
        <v>2.1</v>
      </c>
      <c r="H26" s="17" t="s">
        <v>20</v>
      </c>
      <c r="I26" s="17" t="s">
        <v>20</v>
      </c>
      <c r="J26" s="17">
        <f t="shared" si="0"/>
        <v>208.11999999999998</v>
      </c>
    </row>
    <row r="27" spans="1:10">
      <c r="A27" s="11" t="s">
        <v>61</v>
      </c>
      <c r="B27" s="17" t="s">
        <v>3</v>
      </c>
      <c r="C27" s="7">
        <v>80</v>
      </c>
      <c r="D27" s="7" t="s">
        <v>20</v>
      </c>
      <c r="E27" s="17" t="s">
        <v>20</v>
      </c>
      <c r="F27" s="17" t="s">
        <v>20</v>
      </c>
      <c r="G27" s="17" t="s">
        <v>20</v>
      </c>
      <c r="H27" s="17" t="s">
        <v>20</v>
      </c>
      <c r="I27" s="17" t="s">
        <v>20</v>
      </c>
      <c r="J27" s="17">
        <f t="shared" si="0"/>
        <v>80</v>
      </c>
    </row>
    <row r="28" spans="1:10">
      <c r="A28" s="11" t="s">
        <v>63</v>
      </c>
      <c r="B28" s="17" t="s">
        <v>3</v>
      </c>
      <c r="C28" s="17">
        <v>83</v>
      </c>
      <c r="D28" s="17" t="s">
        <v>20</v>
      </c>
      <c r="E28" s="17" t="s">
        <v>20</v>
      </c>
      <c r="F28" s="17" t="s">
        <v>20</v>
      </c>
      <c r="G28" s="17" t="s">
        <v>20</v>
      </c>
      <c r="H28" s="17" t="s">
        <v>20</v>
      </c>
      <c r="I28" s="17" t="s">
        <v>20</v>
      </c>
      <c r="J28" s="17">
        <f t="shared" si="0"/>
        <v>83</v>
      </c>
    </row>
    <row r="29" spans="1:10">
      <c r="A29" s="11" t="s">
        <v>64</v>
      </c>
      <c r="B29" s="17" t="s">
        <v>3</v>
      </c>
      <c r="C29" s="7">
        <v>182</v>
      </c>
      <c r="D29" s="7" t="s">
        <v>20</v>
      </c>
      <c r="E29" s="17" t="s">
        <v>20</v>
      </c>
      <c r="F29" s="17" t="s">
        <v>20</v>
      </c>
      <c r="G29" s="17" t="s">
        <v>20</v>
      </c>
      <c r="H29" s="17" t="s">
        <v>20</v>
      </c>
      <c r="I29" s="17" t="s">
        <v>20</v>
      </c>
      <c r="J29" s="17">
        <f t="shared" si="0"/>
        <v>182</v>
      </c>
    </row>
    <row r="30" spans="1:10">
      <c r="A30" s="11" t="s">
        <v>65</v>
      </c>
      <c r="B30" s="17" t="s">
        <v>30</v>
      </c>
      <c r="C30" s="7">
        <v>790</v>
      </c>
      <c r="D30" s="7" t="s">
        <v>20</v>
      </c>
      <c r="E30" s="17" t="s">
        <v>20</v>
      </c>
      <c r="F30" s="17" t="s">
        <v>20</v>
      </c>
      <c r="G30" s="17" t="s">
        <v>20</v>
      </c>
      <c r="H30" s="17" t="s">
        <v>20</v>
      </c>
      <c r="I30" s="17" t="s">
        <v>20</v>
      </c>
      <c r="J30" s="17">
        <f t="shared" si="0"/>
        <v>790</v>
      </c>
    </row>
    <row r="31" spans="1:10">
      <c r="A31" s="11" t="s">
        <v>66</v>
      </c>
      <c r="B31" s="17" t="s">
        <v>3</v>
      </c>
      <c r="C31" s="7">
        <v>424</v>
      </c>
      <c r="D31" s="7" t="s">
        <v>20</v>
      </c>
      <c r="E31" s="17" t="s">
        <v>20</v>
      </c>
      <c r="F31" s="17" t="s">
        <v>20</v>
      </c>
      <c r="G31" s="17" t="s">
        <v>20</v>
      </c>
      <c r="H31" s="17" t="s">
        <v>20</v>
      </c>
      <c r="I31" s="17" t="s">
        <v>20</v>
      </c>
      <c r="J31" s="17">
        <f t="shared" si="0"/>
        <v>424</v>
      </c>
    </row>
    <row r="32" spans="1:10">
      <c r="A32" s="11" t="s">
        <v>29</v>
      </c>
      <c r="B32" s="17" t="s">
        <v>30</v>
      </c>
      <c r="C32" s="7">
        <v>4254</v>
      </c>
      <c r="D32" s="7">
        <v>1300</v>
      </c>
      <c r="E32" s="17">
        <v>3400</v>
      </c>
      <c r="F32" s="17">
        <v>5400</v>
      </c>
      <c r="G32" s="17">
        <v>3600</v>
      </c>
      <c r="H32" s="17" t="s">
        <v>20</v>
      </c>
      <c r="I32" s="17" t="s">
        <v>20</v>
      </c>
      <c r="J32" s="17">
        <f t="shared" si="0"/>
        <v>17954</v>
      </c>
    </row>
    <row r="33" spans="1:10">
      <c r="A33" s="11" t="s">
        <v>73</v>
      </c>
      <c r="B33" s="17" t="s">
        <v>13</v>
      </c>
      <c r="C33" s="7" t="s">
        <v>20</v>
      </c>
      <c r="D33" s="7" t="s">
        <v>20</v>
      </c>
      <c r="E33" s="17" t="s">
        <v>20</v>
      </c>
      <c r="F33" s="17">
        <v>1750</v>
      </c>
      <c r="G33" s="17">
        <v>5020</v>
      </c>
      <c r="H33" s="17" t="s">
        <v>20</v>
      </c>
      <c r="I33" s="17" t="s">
        <v>20</v>
      </c>
      <c r="J33" s="17">
        <f t="shared" si="0"/>
        <v>6770</v>
      </c>
    </row>
    <row r="34" spans="1:10">
      <c r="A34" s="11" t="s">
        <v>74</v>
      </c>
      <c r="B34" s="17" t="s">
        <v>30</v>
      </c>
      <c r="C34" s="7" t="s">
        <v>20</v>
      </c>
      <c r="D34" s="7" t="s">
        <v>20</v>
      </c>
      <c r="E34" s="17" t="s">
        <v>20</v>
      </c>
      <c r="F34" s="17">
        <v>140</v>
      </c>
      <c r="G34" s="17">
        <v>251</v>
      </c>
      <c r="H34" s="17" t="s">
        <v>20</v>
      </c>
      <c r="I34" s="17" t="s">
        <v>20</v>
      </c>
      <c r="J34" s="17">
        <f t="shared" ref="J34:J65" si="1">SUM(C34:I34)</f>
        <v>391</v>
      </c>
    </row>
    <row r="35" spans="1:10">
      <c r="A35" s="11" t="s">
        <v>75</v>
      </c>
      <c r="B35" s="17" t="s">
        <v>13</v>
      </c>
      <c r="C35" s="7" t="s">
        <v>20</v>
      </c>
      <c r="D35" s="7" t="s">
        <v>20</v>
      </c>
      <c r="E35" s="17" t="s">
        <v>20</v>
      </c>
      <c r="F35" s="17">
        <v>263</v>
      </c>
      <c r="G35" s="17">
        <v>3828</v>
      </c>
      <c r="H35" s="17" t="s">
        <v>20</v>
      </c>
      <c r="I35" s="17" t="s">
        <v>20</v>
      </c>
      <c r="J35" s="17">
        <f t="shared" si="1"/>
        <v>4091</v>
      </c>
    </row>
    <row r="36" spans="1:10">
      <c r="A36" s="11" t="s">
        <v>77</v>
      </c>
      <c r="B36" s="17" t="s">
        <v>30</v>
      </c>
      <c r="C36" s="7">
        <v>90</v>
      </c>
      <c r="D36" s="7" t="s">
        <v>20</v>
      </c>
      <c r="E36" s="17" t="s">
        <v>20</v>
      </c>
      <c r="F36" s="17" t="s">
        <v>20</v>
      </c>
      <c r="G36" s="17" t="s">
        <v>20</v>
      </c>
      <c r="H36" s="17" t="s">
        <v>20</v>
      </c>
      <c r="I36" s="17" t="s">
        <v>20</v>
      </c>
      <c r="J36" s="17">
        <f t="shared" si="1"/>
        <v>90</v>
      </c>
    </row>
    <row r="37" spans="1:10">
      <c r="A37" s="11" t="s">
        <v>32</v>
      </c>
      <c r="B37" s="17" t="s">
        <v>30</v>
      </c>
      <c r="C37" s="7" t="s">
        <v>20</v>
      </c>
      <c r="D37" s="7" t="s">
        <v>20</v>
      </c>
      <c r="E37" s="17">
        <v>4</v>
      </c>
      <c r="F37" s="17" t="s">
        <v>20</v>
      </c>
      <c r="G37" s="17" t="s">
        <v>20</v>
      </c>
      <c r="H37" s="17" t="s">
        <v>20</v>
      </c>
      <c r="I37" s="17" t="s">
        <v>20</v>
      </c>
      <c r="J37" s="17">
        <f t="shared" si="1"/>
        <v>4</v>
      </c>
    </row>
    <row r="38" spans="1:10">
      <c r="A38" s="11" t="s">
        <v>80</v>
      </c>
      <c r="B38" s="17" t="s">
        <v>3</v>
      </c>
      <c r="C38" s="7" t="s">
        <v>20</v>
      </c>
      <c r="D38" s="7">
        <v>6320</v>
      </c>
      <c r="E38" s="17" t="s">
        <v>20</v>
      </c>
      <c r="F38" s="17" t="s">
        <v>20</v>
      </c>
      <c r="G38" s="17" t="s">
        <v>20</v>
      </c>
      <c r="H38" s="17" t="s">
        <v>20</v>
      </c>
      <c r="I38" s="17" t="s">
        <v>20</v>
      </c>
      <c r="J38" s="17">
        <f t="shared" si="1"/>
        <v>6320</v>
      </c>
    </row>
    <row r="39" spans="1:10">
      <c r="A39" s="11" t="s">
        <v>52</v>
      </c>
      <c r="B39" s="17" t="s">
        <v>3</v>
      </c>
      <c r="C39" s="7" t="s">
        <v>20</v>
      </c>
      <c r="D39" s="7">
        <v>5180</v>
      </c>
      <c r="E39" s="17" t="s">
        <v>20</v>
      </c>
      <c r="F39" s="17">
        <v>250</v>
      </c>
      <c r="G39" s="17" t="s">
        <v>20</v>
      </c>
      <c r="H39" s="17" t="s">
        <v>20</v>
      </c>
      <c r="I39" s="17" t="s">
        <v>20</v>
      </c>
      <c r="J39" s="17">
        <f t="shared" si="1"/>
        <v>5430</v>
      </c>
    </row>
    <row r="40" spans="1:10">
      <c r="A40" s="11" t="s">
        <v>79</v>
      </c>
      <c r="B40" s="17" t="s">
        <v>3</v>
      </c>
      <c r="C40" s="7" t="s">
        <v>20</v>
      </c>
      <c r="D40" s="7" t="s">
        <v>20</v>
      </c>
      <c r="E40" s="17">
        <v>711</v>
      </c>
      <c r="F40" s="17" t="s">
        <v>20</v>
      </c>
      <c r="G40" s="17" t="s">
        <v>20</v>
      </c>
      <c r="H40" s="17" t="s">
        <v>20</v>
      </c>
      <c r="I40" s="17" t="s">
        <v>20</v>
      </c>
      <c r="J40" s="17">
        <f t="shared" si="1"/>
        <v>711</v>
      </c>
    </row>
    <row r="41" spans="1:10">
      <c r="A41" s="11" t="s">
        <v>45</v>
      </c>
      <c r="B41" s="17" t="s">
        <v>3</v>
      </c>
      <c r="C41" s="7" t="s">
        <v>20</v>
      </c>
      <c r="D41" s="7" t="s">
        <v>20</v>
      </c>
      <c r="E41" s="17">
        <v>557</v>
      </c>
      <c r="F41" s="17">
        <v>2468</v>
      </c>
      <c r="G41" s="17" t="s">
        <v>20</v>
      </c>
      <c r="H41" s="17" t="s">
        <v>20</v>
      </c>
      <c r="I41" s="17" t="s">
        <v>20</v>
      </c>
      <c r="J41" s="17">
        <f t="shared" si="1"/>
        <v>3025</v>
      </c>
    </row>
    <row r="42" spans="1:10">
      <c r="A42" s="11" t="s">
        <v>37</v>
      </c>
      <c r="B42" s="17" t="s">
        <v>3</v>
      </c>
      <c r="C42" s="7" t="s">
        <v>20</v>
      </c>
      <c r="D42" s="7" t="s">
        <v>20</v>
      </c>
      <c r="E42" s="17" t="s">
        <v>20</v>
      </c>
      <c r="F42" s="7">
        <v>2057</v>
      </c>
      <c r="G42" s="17" t="s">
        <v>20</v>
      </c>
      <c r="H42" s="7" t="s">
        <v>20</v>
      </c>
      <c r="I42" s="17" t="s">
        <v>20</v>
      </c>
      <c r="J42" s="17">
        <f t="shared" si="1"/>
        <v>2057</v>
      </c>
    </row>
    <row r="43" spans="1:10">
      <c r="A43" s="11" t="s">
        <v>41</v>
      </c>
      <c r="B43" s="17" t="s">
        <v>3</v>
      </c>
      <c r="C43" s="7">
        <v>50</v>
      </c>
      <c r="D43" s="7" t="s">
        <v>20</v>
      </c>
      <c r="E43" s="17" t="s">
        <v>20</v>
      </c>
      <c r="F43" s="17">
        <v>2779</v>
      </c>
      <c r="G43" s="17" t="s">
        <v>20</v>
      </c>
      <c r="H43" s="17" t="s">
        <v>20</v>
      </c>
      <c r="I43" s="17" t="s">
        <v>20</v>
      </c>
      <c r="J43" s="17">
        <f t="shared" si="1"/>
        <v>2829</v>
      </c>
    </row>
    <row r="44" spans="1:10">
      <c r="A44" s="11" t="s">
        <v>42</v>
      </c>
      <c r="B44" s="17" t="s">
        <v>3</v>
      </c>
      <c r="C44" s="7" t="s">
        <v>20</v>
      </c>
      <c r="D44" s="7" t="s">
        <v>20</v>
      </c>
      <c r="E44" s="17" t="s">
        <v>20</v>
      </c>
      <c r="F44" s="7">
        <v>1200</v>
      </c>
      <c r="G44" s="7">
        <v>3240</v>
      </c>
      <c r="H44" s="7" t="s">
        <v>20</v>
      </c>
      <c r="I44" s="7" t="s">
        <v>20</v>
      </c>
      <c r="J44" s="17">
        <f t="shared" si="1"/>
        <v>4440</v>
      </c>
    </row>
    <row r="45" spans="1:10">
      <c r="A45" s="11" t="s">
        <v>44</v>
      </c>
      <c r="B45" s="17" t="s">
        <v>3</v>
      </c>
      <c r="C45" s="7" t="s">
        <v>20</v>
      </c>
      <c r="D45" s="7" t="s">
        <v>20</v>
      </c>
      <c r="E45" s="17" t="s">
        <v>20</v>
      </c>
      <c r="F45" s="7">
        <v>1377</v>
      </c>
      <c r="G45" s="7">
        <v>6166</v>
      </c>
      <c r="H45" s="7" t="s">
        <v>20</v>
      </c>
      <c r="I45" s="7" t="s">
        <v>20</v>
      </c>
      <c r="J45" s="17">
        <f t="shared" si="1"/>
        <v>7543</v>
      </c>
    </row>
    <row r="46" spans="1:10">
      <c r="A46" s="11" t="s">
        <v>43</v>
      </c>
      <c r="B46" s="17" t="s">
        <v>3</v>
      </c>
      <c r="C46" s="7" t="s">
        <v>20</v>
      </c>
      <c r="D46" s="7" t="s">
        <v>20</v>
      </c>
      <c r="E46" s="17" t="s">
        <v>20</v>
      </c>
      <c r="F46" s="17">
        <v>871</v>
      </c>
      <c r="G46" s="7">
        <v>4563</v>
      </c>
      <c r="H46" s="17" t="s">
        <v>20</v>
      </c>
      <c r="I46" s="7" t="s">
        <v>20</v>
      </c>
      <c r="J46" s="17">
        <f t="shared" si="1"/>
        <v>5434</v>
      </c>
    </row>
    <row r="47" spans="1:10">
      <c r="A47" s="11" t="s">
        <v>115</v>
      </c>
      <c r="B47" s="17" t="s">
        <v>30</v>
      </c>
      <c r="C47" s="7" t="s">
        <v>20</v>
      </c>
      <c r="D47" s="7">
        <v>1</v>
      </c>
      <c r="E47" s="17" t="s">
        <v>20</v>
      </c>
      <c r="F47" s="17" t="s">
        <v>20</v>
      </c>
      <c r="G47" s="17" t="s">
        <v>20</v>
      </c>
      <c r="H47" s="17" t="s">
        <v>20</v>
      </c>
      <c r="I47" s="17" t="s">
        <v>20</v>
      </c>
      <c r="J47" s="17">
        <f t="shared" si="1"/>
        <v>1</v>
      </c>
    </row>
    <row r="48" spans="1:10">
      <c r="A48" s="11" t="s">
        <v>107</v>
      </c>
      <c r="B48" s="17" t="s">
        <v>30</v>
      </c>
      <c r="C48" s="7" t="s">
        <v>20</v>
      </c>
      <c r="D48" s="7">
        <v>2</v>
      </c>
      <c r="E48" s="17" t="s">
        <v>20</v>
      </c>
      <c r="F48" s="17" t="s">
        <v>20</v>
      </c>
      <c r="G48" s="17" t="s">
        <v>20</v>
      </c>
      <c r="H48" s="17" t="s">
        <v>20</v>
      </c>
      <c r="I48" s="17" t="s">
        <v>20</v>
      </c>
      <c r="J48" s="17">
        <f t="shared" si="1"/>
        <v>2</v>
      </c>
    </row>
    <row r="49" spans="1:10">
      <c r="A49" s="11" t="s">
        <v>108</v>
      </c>
      <c r="B49" s="17" t="s">
        <v>30</v>
      </c>
      <c r="C49" s="7" t="s">
        <v>20</v>
      </c>
      <c r="D49" s="7" t="s">
        <v>20</v>
      </c>
      <c r="E49" s="17">
        <v>7</v>
      </c>
      <c r="F49" s="17" t="s">
        <v>20</v>
      </c>
      <c r="G49" s="17" t="s">
        <v>20</v>
      </c>
      <c r="H49" s="17" t="s">
        <v>20</v>
      </c>
      <c r="I49" s="17" t="s">
        <v>20</v>
      </c>
      <c r="J49" s="17">
        <f t="shared" si="1"/>
        <v>7</v>
      </c>
    </row>
    <row r="50" spans="1:10">
      <c r="A50" s="11" t="s">
        <v>109</v>
      </c>
      <c r="B50" s="17" t="s">
        <v>30</v>
      </c>
      <c r="C50" s="7" t="s">
        <v>20</v>
      </c>
      <c r="D50" s="7" t="s">
        <v>20</v>
      </c>
      <c r="E50" s="17">
        <v>6</v>
      </c>
      <c r="F50" s="17">
        <v>25</v>
      </c>
      <c r="G50" s="17" t="s">
        <v>20</v>
      </c>
      <c r="H50" s="17" t="s">
        <v>20</v>
      </c>
      <c r="I50" s="17" t="s">
        <v>20</v>
      </c>
      <c r="J50" s="17">
        <f t="shared" si="1"/>
        <v>31</v>
      </c>
    </row>
    <row r="51" spans="1:10">
      <c r="A51" s="11" t="s">
        <v>55</v>
      </c>
      <c r="B51" s="17" t="s">
        <v>30</v>
      </c>
      <c r="C51" s="7" t="s">
        <v>20</v>
      </c>
      <c r="D51" s="7" t="s">
        <v>20</v>
      </c>
      <c r="E51" s="17" t="s">
        <v>20</v>
      </c>
      <c r="F51" s="17">
        <v>49</v>
      </c>
      <c r="G51" s="17" t="s">
        <v>20</v>
      </c>
      <c r="H51" s="17" t="s">
        <v>20</v>
      </c>
      <c r="I51" s="17" t="s">
        <v>20</v>
      </c>
      <c r="J51" s="17">
        <f t="shared" si="1"/>
        <v>49</v>
      </c>
    </row>
    <row r="52" spans="1:10">
      <c r="A52" s="11" t="s">
        <v>53</v>
      </c>
      <c r="B52" s="17" t="s">
        <v>30</v>
      </c>
      <c r="C52" s="7" t="s">
        <v>20</v>
      </c>
      <c r="D52" s="7" t="s">
        <v>20</v>
      </c>
      <c r="E52" s="17" t="s">
        <v>20</v>
      </c>
      <c r="F52" s="17">
        <v>22</v>
      </c>
      <c r="G52" s="17">
        <v>28</v>
      </c>
      <c r="H52" s="17" t="s">
        <v>20</v>
      </c>
      <c r="I52" s="17" t="s">
        <v>20</v>
      </c>
      <c r="J52" s="17">
        <f t="shared" si="1"/>
        <v>50</v>
      </c>
    </row>
    <row r="53" spans="1:10">
      <c r="A53" s="11" t="s">
        <v>54</v>
      </c>
      <c r="B53" s="17" t="s">
        <v>30</v>
      </c>
      <c r="C53" s="7" t="s">
        <v>20</v>
      </c>
      <c r="D53" s="7" t="s">
        <v>20</v>
      </c>
      <c r="E53" s="17" t="s">
        <v>20</v>
      </c>
      <c r="F53" s="17">
        <v>12</v>
      </c>
      <c r="G53" s="17">
        <v>28</v>
      </c>
      <c r="H53" s="17" t="s">
        <v>20</v>
      </c>
      <c r="I53" s="17" t="s">
        <v>20</v>
      </c>
      <c r="J53" s="17">
        <f t="shared" si="1"/>
        <v>40</v>
      </c>
    </row>
    <row r="54" spans="1:10">
      <c r="A54" s="11" t="s">
        <v>48</v>
      </c>
      <c r="B54" s="17" t="s">
        <v>30</v>
      </c>
      <c r="C54" s="7" t="s">
        <v>20</v>
      </c>
      <c r="D54" s="7" t="s">
        <v>20</v>
      </c>
      <c r="E54" s="17" t="s">
        <v>20</v>
      </c>
      <c r="F54" s="17">
        <v>14</v>
      </c>
      <c r="G54" s="17">
        <v>28</v>
      </c>
      <c r="H54" s="17" t="s">
        <v>20</v>
      </c>
      <c r="I54" s="17" t="s">
        <v>20</v>
      </c>
      <c r="J54" s="17">
        <f t="shared" si="1"/>
        <v>42</v>
      </c>
    </row>
    <row r="55" spans="1:10">
      <c r="A55" s="11" t="s">
        <v>38</v>
      </c>
      <c r="B55" s="17" t="s">
        <v>30</v>
      </c>
      <c r="C55" s="7" t="s">
        <v>20</v>
      </c>
      <c r="D55" s="7" t="s">
        <v>20</v>
      </c>
      <c r="E55" s="17" t="s">
        <v>20</v>
      </c>
      <c r="F55" s="17" t="s">
        <v>20</v>
      </c>
      <c r="G55" s="17">
        <v>162</v>
      </c>
      <c r="H55" s="17" t="s">
        <v>20</v>
      </c>
      <c r="I55" s="17" t="s">
        <v>20</v>
      </c>
      <c r="J55" s="17">
        <f t="shared" si="1"/>
        <v>162</v>
      </c>
    </row>
    <row r="56" spans="1:10">
      <c r="A56" s="11" t="s">
        <v>39</v>
      </c>
      <c r="B56" s="17" t="s">
        <v>30</v>
      </c>
      <c r="C56" s="17" t="s">
        <v>20</v>
      </c>
      <c r="D56" s="17" t="s">
        <v>20</v>
      </c>
      <c r="E56" s="17" t="s">
        <v>20</v>
      </c>
      <c r="F56" s="17">
        <v>14</v>
      </c>
      <c r="G56" s="17">
        <v>54</v>
      </c>
      <c r="H56" s="17" t="s">
        <v>20</v>
      </c>
      <c r="I56" s="17" t="s">
        <v>20</v>
      </c>
      <c r="J56" s="17">
        <f t="shared" si="1"/>
        <v>68</v>
      </c>
    </row>
    <row r="57" spans="1:10">
      <c r="A57" s="11" t="s">
        <v>40</v>
      </c>
      <c r="B57" s="17" t="s">
        <v>30</v>
      </c>
      <c r="C57" s="17" t="s">
        <v>20</v>
      </c>
      <c r="D57" s="17" t="s">
        <v>20</v>
      </c>
      <c r="E57" s="17" t="s">
        <v>20</v>
      </c>
      <c r="F57" s="17">
        <v>12</v>
      </c>
      <c r="G57" s="17">
        <v>35</v>
      </c>
      <c r="H57" s="17" t="s">
        <v>20</v>
      </c>
      <c r="I57" s="17" t="s">
        <v>20</v>
      </c>
      <c r="J57" s="17">
        <f t="shared" si="1"/>
        <v>47</v>
      </c>
    </row>
    <row r="58" spans="1:10">
      <c r="A58" s="11" t="s">
        <v>47</v>
      </c>
      <c r="B58" s="17" t="s">
        <v>30</v>
      </c>
      <c r="C58" s="17" t="s">
        <v>20</v>
      </c>
      <c r="D58" s="17" t="s">
        <v>20</v>
      </c>
      <c r="E58" s="17" t="s">
        <v>20</v>
      </c>
      <c r="F58" s="17">
        <v>22</v>
      </c>
      <c r="G58" s="17"/>
      <c r="H58" s="17" t="s">
        <v>20</v>
      </c>
      <c r="I58" s="17"/>
      <c r="J58" s="17">
        <f t="shared" si="1"/>
        <v>22</v>
      </c>
    </row>
    <row r="59" spans="1:10">
      <c r="A59" s="11" t="s">
        <v>46</v>
      </c>
      <c r="B59" s="17" t="s">
        <v>30</v>
      </c>
      <c r="C59" s="7" t="s">
        <v>20</v>
      </c>
      <c r="D59" s="7" t="s">
        <v>20</v>
      </c>
      <c r="E59" s="17" t="s">
        <v>20</v>
      </c>
      <c r="F59" s="17">
        <v>49</v>
      </c>
      <c r="G59" s="17"/>
      <c r="H59" s="17" t="s">
        <v>20</v>
      </c>
      <c r="I59" s="17"/>
      <c r="J59" s="17">
        <f t="shared" si="1"/>
        <v>49</v>
      </c>
    </row>
    <row r="60" spans="1:10">
      <c r="A60" s="11" t="s">
        <v>111</v>
      </c>
      <c r="B60" s="17" t="s">
        <v>30</v>
      </c>
      <c r="C60" s="7" t="s">
        <v>20</v>
      </c>
      <c r="D60" s="7" t="s">
        <v>20</v>
      </c>
      <c r="E60" s="17">
        <v>6</v>
      </c>
      <c r="F60" s="17">
        <v>25</v>
      </c>
      <c r="G60" s="17"/>
      <c r="H60" s="17" t="s">
        <v>20</v>
      </c>
      <c r="I60" s="17"/>
      <c r="J60" s="17">
        <f t="shared" si="1"/>
        <v>31</v>
      </c>
    </row>
    <row r="61" spans="1:10">
      <c r="A61" s="11" t="s">
        <v>110</v>
      </c>
      <c r="B61" s="17" t="s">
        <v>30</v>
      </c>
      <c r="C61" s="7" t="s">
        <v>20</v>
      </c>
      <c r="D61" s="7" t="s">
        <v>20</v>
      </c>
      <c r="E61" s="17">
        <v>7</v>
      </c>
      <c r="F61" s="17" t="s">
        <v>20</v>
      </c>
      <c r="G61" s="17"/>
      <c r="H61" s="17" t="s">
        <v>20</v>
      </c>
      <c r="I61" s="17"/>
      <c r="J61" s="17">
        <f t="shared" si="1"/>
        <v>7</v>
      </c>
    </row>
    <row r="62" spans="1:10">
      <c r="A62" s="11" t="s">
        <v>56</v>
      </c>
      <c r="B62" s="17" t="s">
        <v>30</v>
      </c>
      <c r="C62" s="7" t="s">
        <v>20</v>
      </c>
      <c r="D62" s="7">
        <v>2</v>
      </c>
      <c r="E62" s="17" t="s">
        <v>20</v>
      </c>
      <c r="F62" s="17" t="s">
        <v>20</v>
      </c>
      <c r="G62" s="17"/>
      <c r="H62" s="17" t="s">
        <v>20</v>
      </c>
      <c r="I62" s="17"/>
      <c r="J62" s="17">
        <f t="shared" si="1"/>
        <v>2</v>
      </c>
    </row>
    <row r="63" spans="1:10">
      <c r="A63" s="11" t="s">
        <v>69</v>
      </c>
      <c r="B63" s="17" t="s">
        <v>30</v>
      </c>
      <c r="C63" s="7" t="s">
        <v>20</v>
      </c>
      <c r="D63" s="7">
        <v>2</v>
      </c>
      <c r="E63" s="17" t="s">
        <v>20</v>
      </c>
      <c r="F63" s="17" t="s">
        <v>20</v>
      </c>
      <c r="G63" s="17"/>
      <c r="H63" s="17" t="s">
        <v>20</v>
      </c>
      <c r="I63" s="17"/>
      <c r="J63" s="17">
        <f t="shared" si="1"/>
        <v>2</v>
      </c>
    </row>
    <row r="64" spans="1:10">
      <c r="A64" s="11" t="s">
        <v>112</v>
      </c>
      <c r="B64" s="17" t="s">
        <v>30</v>
      </c>
      <c r="C64" s="7" t="s">
        <v>20</v>
      </c>
      <c r="D64" s="7">
        <v>2</v>
      </c>
      <c r="E64" s="17">
        <v>14</v>
      </c>
      <c r="F64" s="17" t="s">
        <v>20</v>
      </c>
      <c r="G64" s="17">
        <v>70</v>
      </c>
      <c r="H64" s="17" t="s">
        <v>20</v>
      </c>
      <c r="I64" s="17" t="s">
        <v>20</v>
      </c>
      <c r="J64" s="17">
        <f t="shared" si="1"/>
        <v>86</v>
      </c>
    </row>
    <row r="65" spans="1:10">
      <c r="A65" s="11" t="s">
        <v>113</v>
      </c>
      <c r="B65" s="17" t="s">
        <v>30</v>
      </c>
      <c r="C65" s="7" t="s">
        <v>20</v>
      </c>
      <c r="D65" s="7" t="s">
        <v>20</v>
      </c>
      <c r="E65" s="17">
        <v>12</v>
      </c>
      <c r="F65" s="17">
        <v>50</v>
      </c>
      <c r="G65" s="17">
        <v>152</v>
      </c>
      <c r="H65" s="17" t="s">
        <v>20</v>
      </c>
      <c r="I65" s="17" t="s">
        <v>20</v>
      </c>
      <c r="J65" s="17">
        <f t="shared" si="1"/>
        <v>214</v>
      </c>
    </row>
    <row r="66" spans="1:10">
      <c r="A66" s="11" t="s">
        <v>114</v>
      </c>
      <c r="B66" s="17" t="s">
        <v>30</v>
      </c>
      <c r="C66" s="7" t="s">
        <v>20</v>
      </c>
      <c r="D66" s="7" t="s">
        <v>20</v>
      </c>
      <c r="E66" s="17" t="s">
        <v>20</v>
      </c>
      <c r="F66" s="17">
        <v>98</v>
      </c>
      <c r="G66" s="17">
        <v>150</v>
      </c>
      <c r="H66" s="17" t="s">
        <v>20</v>
      </c>
      <c r="I66" s="17" t="s">
        <v>20</v>
      </c>
      <c r="J66" s="17">
        <f t="shared" ref="J66:J80" si="2">SUM(C66:I66)</f>
        <v>248</v>
      </c>
    </row>
    <row r="67" spans="1:10">
      <c r="A67" s="11" t="s">
        <v>70</v>
      </c>
      <c r="B67" s="17" t="s">
        <v>30</v>
      </c>
      <c r="C67" s="7" t="s">
        <v>20</v>
      </c>
      <c r="D67" s="7" t="s">
        <v>20</v>
      </c>
      <c r="E67" s="17" t="s">
        <v>20</v>
      </c>
      <c r="F67" s="17">
        <v>44</v>
      </c>
      <c r="G67" s="17">
        <v>70</v>
      </c>
      <c r="H67" s="17" t="s">
        <v>20</v>
      </c>
      <c r="I67" s="17" t="s">
        <v>20</v>
      </c>
      <c r="J67" s="17">
        <f t="shared" si="2"/>
        <v>114</v>
      </c>
    </row>
    <row r="68" spans="1:10">
      <c r="A68" s="11" t="s">
        <v>72</v>
      </c>
      <c r="B68" s="17" t="s">
        <v>30</v>
      </c>
      <c r="C68" s="7" t="s">
        <v>20</v>
      </c>
      <c r="D68" s="7" t="s">
        <v>20</v>
      </c>
      <c r="E68" s="17" t="s">
        <v>20</v>
      </c>
      <c r="F68" s="17">
        <v>24</v>
      </c>
      <c r="G68" s="17">
        <v>70</v>
      </c>
      <c r="H68" s="17" t="s">
        <v>20</v>
      </c>
      <c r="I68" s="17" t="s">
        <v>20</v>
      </c>
      <c r="J68" s="17">
        <f t="shared" si="2"/>
        <v>94</v>
      </c>
    </row>
    <row r="69" spans="1:10">
      <c r="A69" s="11" t="s">
        <v>71</v>
      </c>
      <c r="B69" s="17" t="s">
        <v>30</v>
      </c>
      <c r="C69" s="7" t="s">
        <v>20</v>
      </c>
      <c r="D69" s="7" t="s">
        <v>20</v>
      </c>
      <c r="E69" s="17" t="s">
        <v>20</v>
      </c>
      <c r="F69" s="17">
        <v>28</v>
      </c>
      <c r="G69" s="17">
        <v>152</v>
      </c>
      <c r="H69" s="17" t="s">
        <v>20</v>
      </c>
      <c r="I69" s="17" t="s">
        <v>20</v>
      </c>
      <c r="J69" s="17">
        <f t="shared" si="2"/>
        <v>180</v>
      </c>
    </row>
    <row r="70" spans="1:10">
      <c r="A70" s="11" t="s">
        <v>50</v>
      </c>
      <c r="B70" s="17" t="s">
        <v>30</v>
      </c>
      <c r="C70" s="7" t="s">
        <v>20</v>
      </c>
      <c r="D70" s="7" t="s">
        <v>20</v>
      </c>
      <c r="E70" s="17" t="s">
        <v>20</v>
      </c>
      <c r="F70" s="17">
        <v>16</v>
      </c>
      <c r="G70" s="17">
        <v>150</v>
      </c>
      <c r="H70" s="17" t="s">
        <v>20</v>
      </c>
      <c r="I70" s="17" t="s">
        <v>20</v>
      </c>
      <c r="J70" s="17">
        <f t="shared" si="2"/>
        <v>166</v>
      </c>
    </row>
    <row r="71" spans="1:10">
      <c r="A71" s="11" t="s">
        <v>76</v>
      </c>
      <c r="B71" s="17" t="s">
        <v>30</v>
      </c>
      <c r="C71" s="17">
        <v>1</v>
      </c>
      <c r="D71" s="17" t="s">
        <v>20</v>
      </c>
      <c r="E71" s="17" t="s">
        <v>20</v>
      </c>
      <c r="F71" s="17" t="s">
        <v>20</v>
      </c>
      <c r="G71" s="7" t="s">
        <v>20</v>
      </c>
      <c r="H71" s="17" t="s">
        <v>20</v>
      </c>
      <c r="I71" s="7" t="s">
        <v>20</v>
      </c>
      <c r="J71" s="17">
        <f t="shared" si="2"/>
        <v>1</v>
      </c>
    </row>
    <row r="72" spans="1:10">
      <c r="A72" s="11" t="s">
        <v>67</v>
      </c>
      <c r="B72" s="17" t="s">
        <v>30</v>
      </c>
      <c r="C72" s="17">
        <v>1</v>
      </c>
      <c r="D72" s="17" t="s">
        <v>20</v>
      </c>
      <c r="E72" s="17" t="s">
        <v>20</v>
      </c>
      <c r="F72" s="17"/>
      <c r="G72" s="7" t="s">
        <v>20</v>
      </c>
      <c r="H72" s="17"/>
      <c r="I72" s="7" t="s">
        <v>20</v>
      </c>
      <c r="J72" s="17">
        <f t="shared" si="2"/>
        <v>1</v>
      </c>
    </row>
    <row r="73" spans="1:10">
      <c r="A73" s="11" t="s">
        <v>68</v>
      </c>
      <c r="B73" s="17" t="s">
        <v>30</v>
      </c>
      <c r="C73" s="17">
        <v>1</v>
      </c>
      <c r="D73" s="17"/>
      <c r="E73" s="17" t="s">
        <v>20</v>
      </c>
      <c r="F73" s="17"/>
      <c r="G73" s="17" t="s">
        <v>20</v>
      </c>
      <c r="H73" s="17"/>
      <c r="I73" s="17" t="s">
        <v>20</v>
      </c>
      <c r="J73" s="17">
        <f t="shared" si="2"/>
        <v>1</v>
      </c>
    </row>
    <row r="74" spans="1:10">
      <c r="A74" s="11" t="s">
        <v>101</v>
      </c>
      <c r="B74" s="17" t="s">
        <v>30</v>
      </c>
      <c r="C74" s="17">
        <v>1</v>
      </c>
      <c r="D74" s="17"/>
      <c r="E74" s="17" t="s">
        <v>20</v>
      </c>
      <c r="F74" s="17"/>
      <c r="G74" s="17" t="s">
        <v>20</v>
      </c>
      <c r="H74" s="17"/>
      <c r="I74" s="17" t="s">
        <v>20</v>
      </c>
      <c r="J74" s="17">
        <f t="shared" si="2"/>
        <v>1</v>
      </c>
    </row>
    <row r="75" spans="1:10">
      <c r="A75" s="11" t="s">
        <v>102</v>
      </c>
      <c r="B75" s="17" t="s">
        <v>30</v>
      </c>
      <c r="C75" s="17">
        <v>1</v>
      </c>
      <c r="D75" s="17" t="s">
        <v>20</v>
      </c>
      <c r="E75" s="17" t="s">
        <v>20</v>
      </c>
      <c r="F75" s="17"/>
      <c r="G75" s="7" t="s">
        <v>20</v>
      </c>
      <c r="H75" s="17"/>
      <c r="I75" s="7" t="s">
        <v>20</v>
      </c>
      <c r="J75" s="17">
        <f t="shared" si="2"/>
        <v>1</v>
      </c>
    </row>
    <row r="76" spans="1:10">
      <c r="A76" s="11" t="s">
        <v>81</v>
      </c>
      <c r="B76" s="17" t="s">
        <v>30</v>
      </c>
      <c r="C76" s="17">
        <v>1</v>
      </c>
      <c r="D76" s="17" t="s">
        <v>20</v>
      </c>
      <c r="E76" s="17" t="s">
        <v>20</v>
      </c>
      <c r="F76" s="17"/>
      <c r="G76" s="7" t="s">
        <v>20</v>
      </c>
      <c r="H76" s="17"/>
      <c r="I76" s="7" t="s">
        <v>20</v>
      </c>
      <c r="J76" s="17">
        <f t="shared" si="2"/>
        <v>1</v>
      </c>
    </row>
    <row r="77" spans="1:10">
      <c r="A77" s="11" t="s">
        <v>82</v>
      </c>
      <c r="B77" s="17" t="s">
        <v>13</v>
      </c>
      <c r="C77" s="17">
        <v>106</v>
      </c>
      <c r="D77" s="17"/>
      <c r="E77" s="17" t="s">
        <v>20</v>
      </c>
      <c r="F77" s="17"/>
      <c r="G77" s="17" t="s">
        <v>20</v>
      </c>
      <c r="H77" s="17"/>
      <c r="I77" s="17" t="s">
        <v>20</v>
      </c>
      <c r="J77" s="17">
        <f t="shared" si="2"/>
        <v>106</v>
      </c>
    </row>
    <row r="78" spans="1:10">
      <c r="A78" s="11" t="s">
        <v>83</v>
      </c>
      <c r="B78" s="17" t="s">
        <v>13</v>
      </c>
      <c r="C78" s="17">
        <v>130</v>
      </c>
      <c r="D78" s="17" t="s">
        <v>20</v>
      </c>
      <c r="E78" s="17" t="s">
        <v>20</v>
      </c>
      <c r="F78" s="17"/>
      <c r="G78" s="7" t="s">
        <v>20</v>
      </c>
      <c r="H78" s="17"/>
      <c r="I78" s="7" t="s">
        <v>20</v>
      </c>
      <c r="J78" s="17">
        <f t="shared" si="2"/>
        <v>130</v>
      </c>
    </row>
    <row r="79" spans="1:10">
      <c r="A79" s="11" t="s">
        <v>85</v>
      </c>
      <c r="B79" s="17" t="s">
        <v>20</v>
      </c>
      <c r="C79" s="17" t="s">
        <v>20</v>
      </c>
      <c r="D79" s="17"/>
      <c r="E79" s="17" t="s">
        <v>20</v>
      </c>
      <c r="F79" s="17"/>
      <c r="G79" s="17" t="s">
        <v>20</v>
      </c>
      <c r="H79" s="17"/>
      <c r="I79" s="17" t="s">
        <v>20</v>
      </c>
      <c r="J79" s="17">
        <f t="shared" si="2"/>
        <v>0</v>
      </c>
    </row>
    <row r="80" spans="1:10">
      <c r="A80" s="11" t="s">
        <v>84</v>
      </c>
      <c r="B80" s="17" t="s">
        <v>3</v>
      </c>
      <c r="C80" s="17">
        <v>1000</v>
      </c>
      <c r="D80" s="17"/>
      <c r="E80" s="17" t="s">
        <v>20</v>
      </c>
      <c r="F80" s="17"/>
      <c r="G80" s="17" t="s">
        <v>20</v>
      </c>
      <c r="H80" s="17"/>
      <c r="I80" s="17" t="s">
        <v>20</v>
      </c>
      <c r="J80" s="17">
        <f t="shared" si="2"/>
        <v>1000</v>
      </c>
    </row>
    <row r="81" spans="1:10">
      <c r="A81" s="11" t="s">
        <v>86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>
      <c r="A82" s="11" t="s">
        <v>119</v>
      </c>
      <c r="B82" s="17" t="s">
        <v>87</v>
      </c>
      <c r="C82" s="17">
        <v>4</v>
      </c>
      <c r="D82" s="17" t="s">
        <v>20</v>
      </c>
      <c r="E82" s="17" t="s">
        <v>20</v>
      </c>
      <c r="F82" s="17"/>
      <c r="G82" s="7" t="s">
        <v>20</v>
      </c>
      <c r="H82" s="17"/>
      <c r="I82" s="7" t="s">
        <v>20</v>
      </c>
      <c r="J82" s="17">
        <f t="shared" ref="J82:J93" si="3">SUM(C82:I82)</f>
        <v>4</v>
      </c>
    </row>
    <row r="83" spans="1:10">
      <c r="A83" s="11" t="s">
        <v>120</v>
      </c>
      <c r="B83" s="17" t="s">
        <v>87</v>
      </c>
      <c r="C83" s="17">
        <v>4</v>
      </c>
      <c r="D83" s="17" t="s">
        <v>20</v>
      </c>
      <c r="E83" s="17" t="s">
        <v>20</v>
      </c>
      <c r="F83" s="17"/>
      <c r="G83" s="7" t="s">
        <v>20</v>
      </c>
      <c r="H83" s="17"/>
      <c r="I83" s="7" t="s">
        <v>20</v>
      </c>
      <c r="J83" s="17">
        <f t="shared" si="3"/>
        <v>4</v>
      </c>
    </row>
    <row r="84" spans="1:10">
      <c r="A84" s="11" t="s">
        <v>106</v>
      </c>
      <c r="B84" s="17" t="s">
        <v>90</v>
      </c>
      <c r="C84" s="17">
        <v>1</v>
      </c>
      <c r="D84" s="17" t="s">
        <v>20</v>
      </c>
      <c r="E84" s="17" t="s">
        <v>20</v>
      </c>
      <c r="F84" s="17"/>
      <c r="G84" s="7" t="s">
        <v>20</v>
      </c>
      <c r="H84" s="17"/>
      <c r="I84" s="7" t="s">
        <v>20</v>
      </c>
      <c r="J84" s="17">
        <f t="shared" si="3"/>
        <v>1</v>
      </c>
    </row>
    <row r="85" spans="1:10">
      <c r="A85" s="11" t="s">
        <v>89</v>
      </c>
      <c r="B85" s="17" t="s">
        <v>20</v>
      </c>
      <c r="C85" s="17" t="s">
        <v>20</v>
      </c>
      <c r="D85" s="17"/>
      <c r="E85" s="17" t="s">
        <v>20</v>
      </c>
      <c r="F85" s="17"/>
      <c r="G85" s="17" t="s">
        <v>20</v>
      </c>
      <c r="H85" s="17"/>
      <c r="I85" s="17" t="s">
        <v>20</v>
      </c>
      <c r="J85" s="17">
        <f t="shared" si="3"/>
        <v>0</v>
      </c>
    </row>
    <row r="86" spans="1:10">
      <c r="A86" s="11" t="s">
        <v>92</v>
      </c>
      <c r="B86" s="17" t="s">
        <v>90</v>
      </c>
      <c r="C86" s="17">
        <v>1</v>
      </c>
      <c r="D86" s="17"/>
      <c r="E86" s="17" t="s">
        <v>20</v>
      </c>
      <c r="F86" s="17"/>
      <c r="G86" s="17" t="s">
        <v>20</v>
      </c>
      <c r="H86" s="17"/>
      <c r="I86" s="17" t="s">
        <v>20</v>
      </c>
      <c r="J86" s="17">
        <f t="shared" si="3"/>
        <v>1</v>
      </c>
    </row>
    <row r="87" spans="1:10">
      <c r="A87" s="11" t="s">
        <v>91</v>
      </c>
      <c r="B87" s="17" t="s">
        <v>20</v>
      </c>
      <c r="C87" s="17" t="s">
        <v>20</v>
      </c>
      <c r="D87" s="17"/>
      <c r="E87" s="17" t="s">
        <v>20</v>
      </c>
      <c r="F87" s="17"/>
      <c r="G87" s="17" t="s">
        <v>20</v>
      </c>
      <c r="H87" s="17"/>
      <c r="I87" s="17" t="s">
        <v>20</v>
      </c>
      <c r="J87" s="17">
        <f t="shared" si="3"/>
        <v>0</v>
      </c>
    </row>
    <row r="88" spans="1:10">
      <c r="A88" s="11" t="s">
        <v>88</v>
      </c>
      <c r="B88" s="17" t="s">
        <v>95</v>
      </c>
      <c r="C88" s="17">
        <v>6</v>
      </c>
      <c r="D88" s="17"/>
      <c r="E88" s="17" t="s">
        <v>20</v>
      </c>
      <c r="F88" s="17"/>
      <c r="G88" s="17" t="s">
        <v>20</v>
      </c>
      <c r="H88" s="17"/>
      <c r="I88" s="17" t="s">
        <v>20</v>
      </c>
      <c r="J88" s="17">
        <f t="shared" si="3"/>
        <v>6</v>
      </c>
    </row>
    <row r="89" spans="1:10">
      <c r="A89" s="11" t="s">
        <v>93</v>
      </c>
      <c r="B89" s="17" t="s">
        <v>96</v>
      </c>
      <c r="C89" s="17">
        <v>58</v>
      </c>
      <c r="D89" s="17"/>
      <c r="E89" s="17" t="s">
        <v>20</v>
      </c>
      <c r="F89" s="17"/>
      <c r="G89" s="17" t="s">
        <v>20</v>
      </c>
      <c r="H89" s="17"/>
      <c r="I89" s="17" t="s">
        <v>20</v>
      </c>
      <c r="J89" s="17">
        <f t="shared" si="3"/>
        <v>58</v>
      </c>
    </row>
    <row r="90" spans="1:10">
      <c r="A90" s="11" t="s">
        <v>94</v>
      </c>
      <c r="B90" s="17" t="s">
        <v>87</v>
      </c>
      <c r="C90" s="17">
        <v>58</v>
      </c>
      <c r="D90" s="17"/>
      <c r="E90" s="17" t="s">
        <v>20</v>
      </c>
      <c r="F90" s="17"/>
      <c r="G90" s="17" t="s">
        <v>20</v>
      </c>
      <c r="H90" s="17"/>
      <c r="I90" s="17" t="s">
        <v>20</v>
      </c>
      <c r="J90" s="17">
        <f t="shared" si="3"/>
        <v>58</v>
      </c>
    </row>
    <row r="91" spans="1:10">
      <c r="A91" s="11" t="s">
        <v>97</v>
      </c>
      <c r="B91" s="17" t="s">
        <v>20</v>
      </c>
      <c r="C91" s="17" t="s">
        <v>20</v>
      </c>
      <c r="D91" s="17"/>
      <c r="E91" s="17" t="s">
        <v>20</v>
      </c>
      <c r="F91" s="17"/>
      <c r="G91" s="17" t="s">
        <v>20</v>
      </c>
      <c r="H91" s="17"/>
      <c r="I91" s="17" t="s">
        <v>20</v>
      </c>
      <c r="J91" s="17">
        <f t="shared" si="3"/>
        <v>0</v>
      </c>
    </row>
    <row r="92" spans="1:10">
      <c r="A92" s="11" t="s">
        <v>98</v>
      </c>
      <c r="B92" s="17" t="s">
        <v>100</v>
      </c>
      <c r="C92" s="17">
        <v>36</v>
      </c>
      <c r="D92" s="17"/>
      <c r="E92" s="17" t="s">
        <v>20</v>
      </c>
      <c r="F92" s="17"/>
      <c r="G92" s="17" t="s">
        <v>20</v>
      </c>
      <c r="H92" s="17"/>
      <c r="I92" s="17" t="s">
        <v>20</v>
      </c>
      <c r="J92" s="17">
        <f t="shared" si="3"/>
        <v>36</v>
      </c>
    </row>
    <row r="93" spans="1:10">
      <c r="A93" s="11" t="s">
        <v>99</v>
      </c>
      <c r="B93" s="17" t="s">
        <v>100</v>
      </c>
      <c r="C93" s="17">
        <v>36</v>
      </c>
      <c r="D93" s="17"/>
      <c r="E93" s="17" t="s">
        <v>20</v>
      </c>
      <c r="F93" s="17"/>
      <c r="G93" s="17" t="s">
        <v>20</v>
      </c>
      <c r="H93" s="17"/>
      <c r="I93" s="17" t="s">
        <v>20</v>
      </c>
      <c r="J93" s="17">
        <f t="shared" si="3"/>
        <v>36</v>
      </c>
    </row>
  </sheetData>
  <phoneticPr fontId="2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BoQ of Dwambazi</vt:lpstr>
      <vt:lpstr>Quantity</vt:lpstr>
      <vt:lpstr>'BoQ of Dwambazi'!Print_Area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xinhua yang</cp:lastModifiedBy>
  <cp:lastPrinted>2019-05-18T13:25:11Z</cp:lastPrinted>
  <dcterms:created xsi:type="dcterms:W3CDTF">2014-09-17T06:20:33Z</dcterms:created>
  <dcterms:modified xsi:type="dcterms:W3CDTF">2019-07-03T15:28:16Z</dcterms:modified>
</cp:coreProperties>
</file>